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CARPETAS AGUAS\VIGENCIA 2023\PETICIONES\FEBRERO\"/>
    </mc:Choice>
  </mc:AlternateContent>
  <xr:revisionPtr revIDLastSave="0" documentId="13_ncr:1_{983193C8-E50C-462B-8DDF-B600E4E3F671}" xr6:coauthVersionLast="47" xr6:coauthVersionMax="47" xr10:uidLastSave="{00000000-0000-0000-0000-000000000000}"/>
  <bookViews>
    <workbookView xWindow="-110" yWindow="-110" windowWidth="19420" windowHeight="10300" tabRatio="594" activeTab="1" xr2:uid="{00000000-000D-0000-FFFF-FFFF00000000}"/>
  </bookViews>
  <sheets>
    <sheet name="Consolidado" sheetId="4" r:id="rId1"/>
    <sheet name="PET FEBRE" sheetId="6" r:id="rId2"/>
    <sheet name="GRAFICOS (3)" sheetId="2" r:id="rId3"/>
  </sheets>
  <externalReferences>
    <externalReference r:id="rId4"/>
  </externalReferences>
  <definedNames>
    <definedName name="_xlnm._FilterDatabase" localSheetId="1" hidden="1">'PET FEBRE'!$AJ$1:$AJ$9</definedName>
    <definedName name="_xlnm.Print_Area" localSheetId="1">'PET FEBRE'!$B$1:$AQ$8</definedName>
    <definedName name="INSTALACION" localSheetId="0">#REF!</definedName>
    <definedName name="INSTALACION" localSheetId="2">#REF!</definedName>
    <definedName name="INSTALACION" localSheetId="1">'PET FEBRE'!$Q:$Q</definedName>
    <definedName name="PRESTACION" localSheetId="0">#REF!</definedName>
    <definedName name="PRESTACION" localSheetId="2">#REF!</definedName>
    <definedName name="PRESTACION" localSheetId="1">'PET FEBRE'!$R:$R</definedName>
    <definedName name="_xlnm.Print_Titles" localSheetId="1">'PET FEBRE'!$1:$8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1" i="6" l="1"/>
  <c r="AG51" i="6"/>
  <c r="AF51" i="6"/>
  <c r="AE51" i="6"/>
  <c r="AD51" i="6"/>
  <c r="AB51" i="6"/>
  <c r="AC51" i="6"/>
  <c r="W51" i="6"/>
  <c r="L51" i="6"/>
  <c r="J51" i="6"/>
  <c r="H51" i="6"/>
  <c r="X51" i="6" l="1"/>
  <c r="Y51" i="6"/>
  <c r="Z51" i="6"/>
  <c r="AA51" i="6"/>
  <c r="A11" i="6"/>
  <c r="A12" i="6" s="1"/>
  <c r="A13" i="6" s="1"/>
  <c r="A14" i="6" s="1"/>
  <c r="A15" i="6" s="1"/>
  <c r="A16" i="6" s="1"/>
  <c r="A17" i="6" s="1"/>
  <c r="A18" i="6" s="1"/>
  <c r="A19" i="6" s="1"/>
  <c r="A20" i="6" s="1"/>
  <c r="A21" i="6" s="1"/>
  <c r="A22" i="6" s="1"/>
  <c r="A23" i="6" s="1"/>
  <c r="A24" i="6" s="1"/>
  <c r="AK18" i="6" l="1"/>
  <c r="AK19" i="6"/>
  <c r="AK20" i="6"/>
  <c r="AK21" i="6"/>
  <c r="AK22" i="6"/>
  <c r="AK23" i="6"/>
  <c r="AK24" i="6"/>
  <c r="AK10" i="6"/>
  <c r="AK11" i="6"/>
  <c r="AK12" i="6"/>
  <c r="AK13" i="6"/>
  <c r="AK14" i="6"/>
  <c r="AK15" i="6"/>
  <c r="AK16" i="6"/>
  <c r="AK17" i="6"/>
  <c r="AO6" i="6" l="1"/>
  <c r="E20" i="2" l="1"/>
  <c r="F19" i="2" s="1"/>
  <c r="F18" i="2" l="1"/>
  <c r="H15" i="4"/>
  <c r="G15" i="4"/>
  <c r="F15" i="4"/>
  <c r="E15" i="4"/>
  <c r="D15" i="4"/>
  <c r="C15" i="4"/>
  <c r="B11" i="4"/>
  <c r="B15" i="4" s="1"/>
  <c r="F60" i="2"/>
  <c r="F59" i="2"/>
  <c r="F58" i="2"/>
  <c r="E53" i="2"/>
  <c r="F52" i="2" s="1"/>
  <c r="E11" i="2"/>
  <c r="F9" i="2" s="1"/>
  <c r="F10" i="2" l="1"/>
  <c r="F50" i="2"/>
  <c r="F8" i="2"/>
  <c r="F51" i="2"/>
  <c r="F53" i="2" l="1"/>
  <c r="F11" i="2"/>
</calcChain>
</file>

<file path=xl/sharedStrings.xml><?xml version="1.0" encoding="utf-8"?>
<sst xmlns="http://schemas.openxmlformats.org/spreadsheetml/2006/main" count="464" uniqueCount="331">
  <si>
    <t>TOTAL DE PETICIONES</t>
  </si>
  <si>
    <t>PETICION</t>
  </si>
  <si>
    <t>NEGATIVA</t>
  </si>
  <si>
    <t>POSITIVA</t>
  </si>
  <si>
    <t>ABIERTA</t>
  </si>
  <si>
    <t>CERRADA</t>
  </si>
  <si>
    <t>OTROS</t>
  </si>
  <si>
    <t>SOL.INF.   OTRAS ENTIDADES</t>
  </si>
  <si>
    <t>SOL.INF.</t>
  </si>
  <si>
    <t>prestacion</t>
  </si>
  <si>
    <t>Instalacion</t>
  </si>
  <si>
    <t>Otro</t>
  </si>
  <si>
    <t>Facturación</t>
  </si>
  <si>
    <t>Otros</t>
  </si>
  <si>
    <t>Denuncia</t>
  </si>
  <si>
    <t>Sugerencia</t>
  </si>
  <si>
    <t>Reclamo</t>
  </si>
  <si>
    <t>Queja</t>
  </si>
  <si>
    <t>Petición</t>
  </si>
  <si>
    <t>Alcantarillado</t>
  </si>
  <si>
    <t>Acueducto</t>
  </si>
  <si>
    <t>Comercial</t>
  </si>
  <si>
    <t>Telefónico</t>
  </si>
  <si>
    <t>Buzon de Sugerencias</t>
  </si>
  <si>
    <t>Correo Electrónico</t>
  </si>
  <si>
    <t>Formato electrónico Pagina Web</t>
  </si>
  <si>
    <t>Ventanilla Radicación</t>
  </si>
  <si>
    <t>Ventanilla atención</t>
  </si>
  <si>
    <t>NOMBRES Y APELLIDOS</t>
  </si>
  <si>
    <t>DOCUMENTO DE IDENTIDAD</t>
  </si>
  <si>
    <t>ID USUARIO/CODIGO BARRIO</t>
  </si>
  <si>
    <t>Tiempo respuesta</t>
  </si>
  <si>
    <t>Fecha respuesta</t>
  </si>
  <si>
    <t>No. radicado</t>
  </si>
  <si>
    <t>TIPO RESPUESTA</t>
  </si>
  <si>
    <t>ESTADO PQRSD</t>
  </si>
  <si>
    <t xml:space="preserve">TIPO (asunto)
</t>
  </si>
  <si>
    <t>FUNCIONARIO GESTION</t>
  </si>
  <si>
    <t>GESTION:OBSERVACIONES DE LA GESTION REALIZADA</t>
  </si>
  <si>
    <t>ASUNTO: RESUMEN DESCRIPCION O CAUSAL</t>
  </si>
  <si>
    <t>ASUNTO DE LA SOLICITUD</t>
  </si>
  <si>
    <t xml:space="preserve">CAUSAL (no aplica otros) </t>
  </si>
  <si>
    <t>MECANISMO DE RECEPCIÓN</t>
  </si>
  <si>
    <t>REMITENTE</t>
  </si>
  <si>
    <t>Fecha de Radicado/recepción
DD/MM/AAAA</t>
  </si>
  <si>
    <t xml:space="preserve">No. Radicado
</t>
  </si>
  <si>
    <r>
      <t xml:space="preserve">Vigente a partir de:
</t>
    </r>
    <r>
      <rPr>
        <sz val="10"/>
        <rFont val="Arial"/>
        <family val="2"/>
      </rPr>
      <t>21-06-2019</t>
    </r>
  </si>
  <si>
    <r>
      <t xml:space="preserve">Versión: </t>
    </r>
    <r>
      <rPr>
        <sz val="10"/>
        <rFont val="Arial"/>
        <family val="2"/>
      </rPr>
      <t>2</t>
    </r>
  </si>
  <si>
    <r>
      <t xml:space="preserve">Página: </t>
    </r>
    <r>
      <rPr>
        <sz val="10"/>
        <rFont val="Arial"/>
        <family val="2"/>
      </rPr>
      <t>1</t>
    </r>
  </si>
  <si>
    <r>
      <t xml:space="preserve">Código: </t>
    </r>
    <r>
      <rPr>
        <sz val="10"/>
        <rFont val="Arial"/>
        <family val="2"/>
      </rPr>
      <t>GCO-FR-027</t>
    </r>
  </si>
  <si>
    <t>SISTEMA DE GESTION</t>
  </si>
  <si>
    <t>Canales de atención</t>
  </si>
  <si>
    <t>Cantidad</t>
  </si>
  <si>
    <t>%</t>
  </si>
  <si>
    <t>Línea de 116</t>
  </si>
  <si>
    <t>Total</t>
  </si>
  <si>
    <t>Tipificación</t>
  </si>
  <si>
    <t>Reclamos</t>
  </si>
  <si>
    <t>Solicitudes de Información</t>
  </si>
  <si>
    <t>Otras Peticiones</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</si>
  <si>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</si>
  <si>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</si>
  <si>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</si>
  <si>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</si>
  <si>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</si>
  <si>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</si>
  <si>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</si>
  <si>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</si>
  <si>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</si>
  <si>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</si>
  <si>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</si>
  <si>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</si>
  <si>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</si>
  <si>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</si>
  <si>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</si>
  <si>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</si>
  <si>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</si>
  <si>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</si>
  <si>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</si>
  <si>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</si>
  <si>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</si>
  <si>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</si>
  <si>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</si>
  <si>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</si>
  <si>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</si>
  <si>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</si>
  <si>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</si>
  <si>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</si>
  <si>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</si>
  <si>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</si>
  <si>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</si>
  <si>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</si>
  <si>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</si>
  <si>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</si>
  <si>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</si>
  <si>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RESUMEN</t>
  </si>
  <si>
    <t>TOTAL DE PETCIONES POSITIVAS</t>
  </si>
  <si>
    <t>TOTAL DE PETICIONES NEGATIVAS</t>
  </si>
  <si>
    <t>TIEMPO PORMEDIO DE RESPUESTA</t>
  </si>
  <si>
    <t>TOTAL PETICIONES X VENTANILLA</t>
  </si>
  <si>
    <t>TOTAL DE PETICIONES X CORREO</t>
  </si>
  <si>
    <t>TOTAL DE PETICIONES DE INFORM</t>
  </si>
  <si>
    <t>TOTAL DE PETICIONES OTROS</t>
  </si>
  <si>
    <t>WILLIAM CARRASCAL</t>
  </si>
  <si>
    <t>VICTOR DE LA CRUZ MONTOYA</t>
  </si>
  <si>
    <t>PETICIONES  FEBRERO DE 2023</t>
  </si>
  <si>
    <t xml:space="preserve">VICTOR JULIO DE LA CRUZ MONTOYA </t>
  </si>
  <si>
    <t xml:space="preserve">entrega de informe de caracterizacion </t>
  </si>
  <si>
    <t xml:space="preserve">la libertad </t>
  </si>
  <si>
    <t xml:space="preserve">2023 – 120 -001643 - 1 </t>
  </si>
  <si>
    <t>LA EMPRESA INFORMA QUE NO SE ENCUENTRRA DENTRO DELOBJETO SOCIAL DE LA EMPRESA ACTIVIDADES TALES COMO LIMPIEZA DE CAÑO Y BOX CULVERTS</t>
  </si>
  <si>
    <t>SOLICITUD DE LIMPIEZA BOX COULVERT</t>
  </si>
  <si>
    <t>,</t>
  </si>
  <si>
    <t>: 6115555</t>
  </si>
  <si>
    <t xml:space="preserve">SMAB </t>
  </si>
  <si>
    <t xml:space="preserve">20231400015492 </t>
  </si>
  <si>
    <t xml:space="preserve">2023 – 120 -001564 - 1 </t>
  </si>
  <si>
    <t>LA EMPRESA SE PERMITE INFORMAR QUE SE PROGRAMO VISITA DE INSPECCION EL  DIA 2 DE MARZO DE 2023 A LAS 9 AM</t>
  </si>
  <si>
    <t xml:space="preserve">SOLICITUD VISITA TECNICA </t>
  </si>
  <si>
    <t>OMAR JIMENEZ MERCADO</t>
  </si>
  <si>
    <t xml:space="preserve">BRISAS DEL 20 ENERO </t>
  </si>
  <si>
    <t xml:space="preserve">20231400013822 </t>
  </si>
  <si>
    <t>20231200014901</t>
  </si>
  <si>
    <t>LA EMPRESA INFORMA QUE NO SE ENCUENTRA DENTRO DE SU OBJETO SOCUIAL LAS ACTIVIDADES COMO DISEÑO DE MUROS Y CONTENCION DE TALUDES, POR LO QUE SE TRASLADA A LA SECRETARIA DE INFRAESTRUCTURA POR FACTOR COMPETECI</t>
  </si>
  <si>
    <t>DE LA MANEWRA MAS ATENTA ME PERIMTO SOLICITAR INFORMACION DE COMO VAN LOS DISEOS DEL MURO DE CONTENCION  Y PAVIMENTO DE LA CARRRERA 55</t>
  </si>
  <si>
    <t>DENYS ACEBEDO BELTRAN</t>
  </si>
  <si>
    <t>ALTOS DEL CAMPESTRE</t>
  </si>
  <si>
    <t>20231400013702</t>
  </si>
  <si>
    <t>20231200016741</t>
  </si>
  <si>
    <t>LA EMPRESA INFORMA DE ACUERDO A LO EXPRESADO EN LA LEY SE EXCEDEN LOS PARAMETROS MAXIMOS ADMITIDOS</t>
  </si>
  <si>
    <t>ENTREGA DEL INFORME DE CARACCTERIZACION DEL VERTIMIENTO</t>
  </si>
  <si>
    <t>INGRID BELGRAN        MPI</t>
  </si>
  <si>
    <t>20231300013752</t>
  </si>
  <si>
    <t xml:space="preserve">2023 – 120 -001465 - 1 </t>
  </si>
  <si>
    <t>SE REALIZXO COPIA Y TRASLADO CDE LA PETICION AL INTERVENTOR PARA QUE VERIFIQUEN Y REALICEN LAS LABORES A LUGAR</t>
  </si>
  <si>
    <t xml:space="preserve">SOLICITUD ADECUACION VIA </t>
  </si>
  <si>
    <t xml:space="preserve">EVELIN MELISSA GUIZA FLOREZ </t>
  </si>
  <si>
    <t xml:space="preserve">LA VICTORIA </t>
  </si>
  <si>
    <t xml:space="preserve">20231400012632 </t>
  </si>
  <si>
    <t>2023– 120 -001566 - 1</t>
  </si>
  <si>
    <t>SE INFORMA QUE DEBE CONSUGNAR LO SOLITADO PARA REALIZACION DE VISITA TECNICA</t>
  </si>
  <si>
    <t xml:space="preserve">WILSON DAVID ARDILA ALVAREZ </t>
  </si>
  <si>
    <t xml:space="preserve">IDIME </t>
  </si>
  <si>
    <t xml:space="preserve">20231300011352 </t>
  </si>
  <si>
    <t xml:space="preserve">2023 – 120 -001642 - 1 </t>
  </si>
  <si>
    <t>SE INFORMA QUE SE REALIZARA LA VISITA EL DIA 02 DE MARZO</t>
  </si>
  <si>
    <t>MIGUEL ORLANDO GONZALEZ ZAPATA</t>
  </si>
  <si>
    <t>3168026534   3006533152</t>
  </si>
  <si>
    <t>MARIA EUGENIA</t>
  </si>
  <si>
    <t xml:space="preserve">20231300012162 </t>
  </si>
  <si>
    <t>SE INFORMA  QUE DEBE REALIZAR EL PAGO  CORRESPONDIENTE A LA VISTA TECNICA YA LELGAR LOS SOPORTES</t>
  </si>
  <si>
    <t xml:space="preserve">° 20231300011952 </t>
  </si>
  <si>
    <t>LAS NIEVES</t>
  </si>
  <si>
    <t xml:space="preserve">2023 – 120 -001792 - 1 </t>
  </si>
  <si>
    <t xml:space="preserve">GUILLERMO A GRISALES DUQUE </t>
  </si>
  <si>
    <t xml:space="preserve">CC PUERTO REAL </t>
  </si>
  <si>
    <t xml:space="preserve">20231400017382 </t>
  </si>
  <si>
    <t>20231200016031</t>
  </si>
  <si>
    <t>LA EMPRESA INFROMA QUE SE AGENDO  REUNION CON EL REP´RESENTANTE DE LA URBANIZACION EL DIA 3 DE MARZO DE 2023 A LAS 8 AM</t>
  </si>
  <si>
    <t>RESPETUOSAMENET ESOLICITAMOS INFORMACION DEL PROCESO DENUESTRO BARRIO YA QUE NO TENEMOS INFORMACION DEL PROYECTO DE ALCANTARILLADO</t>
  </si>
  <si>
    <t>JULIO CESAR CARVAJAL VELEZ</t>
  </si>
  <si>
    <t>SAN SILVESTRE</t>
  </si>
  <si>
    <t>20231400017852</t>
  </si>
  <si>
    <t>20231200015921</t>
  </si>
  <si>
    <t xml:space="preserve">LA EMPRESA INFORMA QUE PARA LA REALIZACION DE PROYECTO ESNESESARIO LA PRESENTACION DE  ESTUDIOS PREVIOS Y DOCYEMNTOS LTRLAES COMO </t>
  </si>
  <si>
    <t>POR EMDIO DE LA PRESENTE SOLICITO EL ALCANTARILLADO  DEL SECTOR DE LA CALLE 32 PARTE BAJA  SON 12 CASAS SIN EL SERVICIO DE ALCANTARILLADOI</t>
  </si>
  <si>
    <t>VERONICA CAMARGO SANTOS</t>
  </si>
  <si>
    <t>2023140001730</t>
  </si>
  <si>
    <t>20231200016411</t>
  </si>
  <si>
    <t>WILLIAM  CARRASCAL</t>
  </si>
  <si>
    <t>CON EL FIN DE ADELANTAR PROYECTO PARA EL MANEJO DE AGIAS LLUVIAS SE REQUIERE QUE ALLEGUE LA DOCUMENTACION LEGAL SOLICITADA EN LA RESPUESTA DE LA REFERENCIA</t>
  </si>
  <si>
    <t>POR MEDIO DE LA PRESENTE ME PERMITO SOLICITAR A USTEDES SE INTERVENIDO EL SECTOR DE LA CANCHA DE LA LIGA DEL CERRO  EN LA CARRERA 53 ENTRE CALLES 27-28</t>
  </si>
  <si>
    <t>NELSY NOGUERA SEVERICHE</t>
  </si>
  <si>
    <t>LA LIGA</t>
  </si>
  <si>
    <t>20231300016782</t>
  </si>
  <si>
    <t>20231200015621</t>
  </si>
  <si>
    <t>WILLIAM CARRACAL</t>
  </si>
  <si>
    <t>EN RESPUESTA LA ENMPRESA INFORMA QUE NO FUE LA ENTIDAD QUE ADELANTO LOS TRABAJOS MENCIONADOS EN EL PUENTE POZO 7  POR LO QUE SE DARA TRASLADO A LA ENTIDAD COMPETETENTE</t>
  </si>
  <si>
    <t>MEDIANTE LA PRESENTE REPORTO UNA SITUACION  EN MI VIVIENDA EN LA CUAL  SE DEJO UNA FALLA DESDE LA OBRA DEL PUENTE POZO 7. YA QUE EL ALCANTARILLADO FUE DESHABILITADO POR EL PERSONAL</t>
  </si>
  <si>
    <t>SARA MENDOZA</t>
  </si>
  <si>
    <t>POZO 7</t>
  </si>
  <si>
    <t>20231400016652</t>
  </si>
  <si>
    <t xml:space="preserve">2023 – 120 -001466 - 1 </t>
  </si>
  <si>
    <t>SE REALIZO VISITA TECNICA CON EL CONTRATISTA EN DONDE EL MISMO SE COMPROMETIO A ACUDIR A LA EMPRESA DE GASES PARA QUE REALICEN EL ARREGLO PERTINENTE</t>
  </si>
  <si>
    <t xml:space="preserve">CESAR CARDILES PADILLA </t>
  </si>
  <si>
    <t xml:space="preserve">2023140001661 2 </t>
  </si>
  <si>
    <t>20231200016161</t>
  </si>
  <si>
    <t>SE REALIZO TRASALDO A LA SECRETARIA DE INFRAESTRUCTURAS CON EL FIN DE DAR LA ORIENTACION SOLICITADA A LA PETICIONARIA YA QUE DICHA ENTIDAD REALIZO LA PAVIEMTYACION DE LA VIA  Y CONSTRUCCION DE LOS SUMIDEROS</t>
  </si>
  <si>
    <t>DERECO DE PETICION</t>
  </si>
  <si>
    <t>CON EL PRESENTE DERECHO DE PETICION SOLIICTO INFORMACION SOBRE QUIEN ES EL RESPONSABLE DEL MATENIEMITNO DEL SUMIDERO EN LA REGISTARDURIA DEL BARRIO LAS GRANJAS CON EL FIN DE INICIAR ACCIONES LEGALES</t>
  </si>
  <si>
    <t>PAULA ANDREA TAPIAS</t>
  </si>
  <si>
    <t>LAS GRANJAS</t>
  </si>
  <si>
    <t>20231400015712</t>
  </si>
  <si>
    <t>SOLICITUD DE VISITA TECNICA</t>
  </si>
  <si>
    <t xml:space="preserve">LA EMPRESA INFORMA QUE SE REALIZO LA VISITA TECNICA TAL COMO CONSTA EN EEL REPORTE DE VISITA TECNICA </t>
  </si>
  <si>
    <t>INFORME CONSOLIDADO DE PETICIONES FEBRERO 2023</t>
  </si>
  <si>
    <t>FEBRERO</t>
  </si>
  <si>
    <t>Corte de la Información: FEBRERO 2023</t>
  </si>
  <si>
    <t>2023-130-001159-2</t>
  </si>
  <si>
    <t>2023-130-001289-2</t>
  </si>
  <si>
    <t>2023-130-001334-2</t>
  </si>
  <si>
    <t>2023-130-001443-2</t>
  </si>
  <si>
    <t>2023-130-001530-2</t>
  </si>
  <si>
    <t>2023-130-001565-2</t>
  </si>
  <si>
    <t>2023-130-001922-2</t>
  </si>
  <si>
    <t>2023-120-001898-1</t>
  </si>
  <si>
    <t>2023-140-001238-2</t>
  </si>
  <si>
    <t>2023-140-001478-2</t>
  </si>
  <si>
    <t>2023-140-001685-2</t>
  </si>
  <si>
    <t xml:space="preserve">  2023-140-001074-2</t>
  </si>
  <si>
    <t>2023-140-001096-2</t>
  </si>
  <si>
    <t xml:space="preserve"> 2023-140-001602-2</t>
  </si>
  <si>
    <t>2023-140-001732-2</t>
  </si>
  <si>
    <t xml:space="preserve"> 2023-140-001872-2</t>
  </si>
  <si>
    <t>2023-140-001908-2</t>
  </si>
  <si>
    <t>PUEBLO NUEVO</t>
  </si>
  <si>
    <t>310 221 0984</t>
  </si>
  <si>
    <t>DORIS QUINTERO CONTRERAS</t>
  </si>
  <si>
    <t>310 699 3698</t>
  </si>
  <si>
    <t>311 699 3698</t>
  </si>
  <si>
    <t>MARITZA GUTIERREZ TORRES</t>
  </si>
  <si>
    <t>315 381 7847</t>
  </si>
  <si>
    <t>316 381 7847</t>
  </si>
  <si>
    <t>OMAR ERNESTO PRADA RUEDA</t>
  </si>
  <si>
    <t>305 248 9787</t>
  </si>
  <si>
    <t>306 248 9787</t>
  </si>
  <si>
    <t>MICHEL RODRIGUEZ MOTTA</t>
  </si>
  <si>
    <t>ANONIMO</t>
  </si>
  <si>
    <t>tica720@hotmail.com</t>
  </si>
  <si>
    <t>DIANA CATALINA OSORIO AGUILAR</t>
  </si>
  <si>
    <t>ODILIA CRISTANCHO ARCHILA</t>
  </si>
  <si>
    <t>JUAN GABRIEL TORRES RAMIREZ</t>
  </si>
  <si>
    <t>315 546 1610</t>
  </si>
  <si>
    <t>316 546 1610</t>
  </si>
  <si>
    <t>FATIMA MERCEDES CASTRO</t>
  </si>
  <si>
    <t>285 007 217</t>
  </si>
  <si>
    <t>286 007 217</t>
  </si>
  <si>
    <t>ELIZABETH OROZCO SILVA</t>
  </si>
  <si>
    <t>FRANCISCO PEREZ LUGO</t>
  </si>
  <si>
    <t>gerencia@fertilizantescolombianos.com</t>
  </si>
  <si>
    <t>FERTICOL SA</t>
  </si>
  <si>
    <t xml:space="preserve">SAMUEL HERNANDEZ </t>
  </si>
  <si>
    <t>310 2023753</t>
  </si>
  <si>
    <t>311 2023753</t>
  </si>
  <si>
    <t>ORLANDO DONADO Y CIA SAS</t>
  </si>
  <si>
    <t>SECRETARIA DE INFRAESTRUCTURA</t>
  </si>
  <si>
    <t>LUISA FERNANDA OROZCO MOLINA</t>
  </si>
  <si>
    <t>samuelrueda60@gmail.com</t>
  </si>
  <si>
    <t>300 446 4366</t>
  </si>
  <si>
    <t>MULTISERVICIOS DE INGENIERIA</t>
  </si>
  <si>
    <t>OFICINA RELACION CON EL CIUDADANO</t>
  </si>
  <si>
    <t>MARIA ESPERANZA GUERRA PABON</t>
  </si>
  <si>
    <t xml:space="preserve">SOLICITUD DISPONIBILIDAD SERVICIO DE ACUEDUCTO </t>
  </si>
  <si>
    <t>SE REALIZA ATENCIÒN REQUERIDA</t>
  </si>
  <si>
    <t>SANDRA FONSECA</t>
  </si>
  <si>
    <t>SOLICITUD RESANE ANDEN</t>
  </si>
  <si>
    <t>SOLICITUD DISPONIBILIDAD SERVICIOS PUBLICOS SEDE MARY VILLAMIZAR</t>
  </si>
  <si>
    <t>SOLICITUD DISPONIBILIDAD SERVICIO DE ALCANTARILLADO</t>
  </si>
  <si>
    <t>SE OTORGA INFORMACIÓM</t>
  </si>
  <si>
    <t xml:space="preserve">SOLICITUD RESANE </t>
  </si>
  <si>
    <t>SOLICITUD DISPONIBILIDAD ALCANTARILLADO</t>
  </si>
  <si>
    <t>SOLICITUD CONEXIÓN DEL SERVICIO</t>
  </si>
  <si>
    <t>DOCUMENTOS PARA APROBACIÓN DE DISEÑOS</t>
  </si>
  <si>
    <t>SE REALIZA MESA TECNICA Y SE OTORGA INFORMACIÓN</t>
  </si>
  <si>
    <t>SE OTORGA DISPONIBILIDAD DE SERVICIO</t>
  </si>
  <si>
    <t>SOLICITUD ADECUACIÓN BASES QUE SOPORTAN LA MALLA PERIMETRAL</t>
  </si>
  <si>
    <t>NANCY FLOREZ</t>
  </si>
  <si>
    <t>SOLICITUD FORMULACIÓN PROYECTO DE ACUEDUCTO Y ALCANTARILLADO BARRIO BENDICION DE DIOS</t>
  </si>
  <si>
    <t>SOLCITUD INFORMACION DE REDES</t>
  </si>
  <si>
    <t>SOLICITUD DISPONIBILIDAD SERVICIOS SECTOR BUENOS AIRES</t>
  </si>
  <si>
    <t>SE OTORGA CERTIFICADO</t>
  </si>
  <si>
    <t>SOLICITUD  DISPONIBILIDAD DE SERVICIO DE ALCANTARILLADO</t>
  </si>
  <si>
    <t>SOLICITUD ENTREGA DE EVIDENCIA CUMPLIMIENTO DE LOS COMPROMISOS DE LA ESTRATEGIA CUENTAS CLARAS COMUNA 1</t>
  </si>
  <si>
    <t>SOLICITUD ENTREGA DE EVIDENCIA CUMPLIMIENTO DE LOS COMPROMISOS DE LA ESTRATEGIA CUENTAS CLARAS COMUNA 2</t>
  </si>
  <si>
    <t>2023-120-001338-1</t>
  </si>
  <si>
    <t>2023-120-001461-1</t>
  </si>
  <si>
    <t>2023-120-001436-1</t>
  </si>
  <si>
    <t>2023-120-001933-1</t>
  </si>
  <si>
    <t>2023-120-001544-1</t>
  </si>
  <si>
    <t xml:space="preserve"> 2023-120-001868-1</t>
  </si>
  <si>
    <t>2023-120-001639-1</t>
  </si>
  <si>
    <t>2023-120-001441-1</t>
  </si>
  <si>
    <t>2023-120-001591-1</t>
  </si>
  <si>
    <t>2023-120-001368-1</t>
  </si>
  <si>
    <t>2023-120-001381-1</t>
  </si>
  <si>
    <t>2023-120-001545-1</t>
  </si>
  <si>
    <t>2023-120-001940-1</t>
  </si>
  <si>
    <t>2023-140-000215-2</t>
  </si>
  <si>
    <t>MACROMED</t>
  </si>
  <si>
    <t>ND</t>
  </si>
  <si>
    <t>ALEXANDER NEIRA</t>
  </si>
  <si>
    <t>SOLICITUD INFORMACION CONTRATO 134 DE 2016</t>
  </si>
  <si>
    <t xml:space="preserve">SE DIO RESPUESTA </t>
  </si>
  <si>
    <t>CAMILA GOZALEZ</t>
  </si>
  <si>
    <t>2023-100-001011-1</t>
  </si>
  <si>
    <t>2023-140-001269-2</t>
  </si>
  <si>
    <t>CONTRALORIA MUNICIPAL</t>
  </si>
  <si>
    <t>JOSE QUINTANA</t>
  </si>
  <si>
    <t>SOLICITUD INFORMACION CONTRATOS</t>
  </si>
  <si>
    <t xml:space="preserve">CARLOS VASQUEZ </t>
  </si>
  <si>
    <t>10013105 RADICADO DE GERENCIA</t>
  </si>
  <si>
    <t>2023-140-001270-2</t>
  </si>
  <si>
    <t>COYS</t>
  </si>
  <si>
    <t>JOHANA YAÑEZ FORONDA</t>
  </si>
  <si>
    <t>SOLCIITUD INFORMAION CONRATO 134 DE 2016</t>
  </si>
  <si>
    <t>SOLIITUD INFORMACION</t>
  </si>
  <si>
    <t>SIN RADICADO</t>
  </si>
  <si>
    <t>2023-140-001655-2</t>
  </si>
  <si>
    <t>JOSE N AGUALIMPIA</t>
  </si>
  <si>
    <t xml:space="preserve">JOSE NECTOLIO AGUALIMPIA </t>
  </si>
  <si>
    <t>SOLICITUD INFORMACION</t>
  </si>
  <si>
    <t>2023-140-001660-2</t>
  </si>
  <si>
    <t>RODRIGO ESCOBAR</t>
  </si>
  <si>
    <t>SOLICITUD INFORMACION CONTRATOS VIG 2020 A 2022</t>
  </si>
  <si>
    <t>SOLICITUD DE INFORMACION</t>
  </si>
  <si>
    <t xml:space="preserve">ABIERTA </t>
  </si>
  <si>
    <t>2023-140-001884-2</t>
  </si>
  <si>
    <t>CONTRALORIA</t>
  </si>
  <si>
    <t>SOLICITUD INFORMACION CONTRATOS VIG 2010 A 2023</t>
  </si>
  <si>
    <t xml:space="preserve">SOLCITUD INFORMACION </t>
  </si>
  <si>
    <t>2023-140-001836-2</t>
  </si>
  <si>
    <t>JACKSON ATENCIO</t>
  </si>
  <si>
    <t>2023-140-001887</t>
  </si>
  <si>
    <t xml:space="preserve">FISCALIA GENERAL </t>
  </si>
  <si>
    <t>GERMAN RAMIREZ</t>
  </si>
  <si>
    <t>SOLICITUD INFORMACION CONTRATACION</t>
  </si>
  <si>
    <t>2023-110-001797</t>
  </si>
  <si>
    <t>FORMATO CAPTURA GESTIÓN PETICIONES</t>
  </si>
  <si>
    <t>5.9</t>
  </si>
  <si>
    <t>TOTAL PETICIONES POR TELEFONO</t>
  </si>
  <si>
    <t>PLANTA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</si>
</sst>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
    <numFmt numFmtId="167" formatCode="dd/mm/yyyy;@"/>
  </numFmts>
  <fonts count="33">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4"/>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name val="Arial"/>
      <family val="2"/>
    </font>
    <font>
      <sz val="10"/>
      <name val="Arial"/>
      <family val="2"/>
    </font>
    <font>
      <b/>
      <sz val="22"/>
      <color theme="1"/>
      <name val="Arial"/>
      <family val="2"/>
    </font>
    <font>
      <b/>
      <sz val="14"/>
      <color theme="1"/>
      <name val="Arial"/>
      <family val="2"/>
    </font>
    <font>
      <b/>
      <sz val="24"/>
      <color theme="1"/>
      <name val="Arial"/>
      <family val="2"/>
    </font>
    <font>
      <sz val="14"/>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sz val="16"/>
      <color theme="1"/>
      <name val="Arial"/>
      <family val="2"/>
    </font>
    <font>
      <b/>
      <sz val="12"/>
      <color theme="1"/>
      <name val="Arial"/>
      <family val="2"/>
    </font>
    <font>
      <sz val="16"/>
      <color theme="1"/>
      <name val="Calibri"/>
      <family val="2"/>
      <scheme val="minor"/>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22"/>
      <color theme="1"/>
      <name val="Calibri"/>
      <family val="2"/>
      <scheme val="minor"/>
    </font>
    <font>
      <b/>
      <sz val="3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2" fillId="0" borderId="0" applyNumberFormat="0" applyFill="0" applyBorder="0" applyAlignment="0" applyProtection="0"/>
  </cellStyleXfs>
  <cellXfs count="204">
    <xf numFmtId="0" fontId="0" fillId="0" borderId="0" xfId="0"/>
    <xf numFmtId="0" fontId="0" fillId="0" borderId="0" xfId="0" applyAlignment="1">
      <alignment horizontal="center" vertical="center"/>
    </xf>
    <xf numFmtId="0" fontId="3" fillId="0" borderId="0" xfId="0" applyFont="1" applyAlignment="1">
      <alignment wrapText="1"/>
    </xf>
    <xf numFmtId="0" fontId="0" fillId="2" borderId="0" xfId="0" applyFill="1"/>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2" fontId="0" fillId="0" borderId="0" xfId="0" applyNumberFormat="1"/>
    <xf numFmtId="0" fontId="14" fillId="0" borderId="0" xfId="0" applyFont="1"/>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16" fillId="0" borderId="35" xfId="0" applyFont="1" applyBorder="1" applyAlignment="1">
      <alignment vertical="center"/>
    </xf>
    <xf numFmtId="0" fontId="16" fillId="0" borderId="15" xfId="0" applyFont="1" applyBorder="1" applyAlignment="1">
      <alignment horizontal="center" vertical="center"/>
    </xf>
    <xf numFmtId="10" fontId="16" fillId="0" borderId="15" xfId="0" applyNumberFormat="1" applyFont="1" applyBorder="1" applyAlignment="1">
      <alignment horizontal="center" vertical="center"/>
    </xf>
    <xf numFmtId="9" fontId="16" fillId="0" borderId="15" xfId="0" applyNumberFormat="1" applyFont="1" applyBorder="1" applyAlignment="1">
      <alignment horizontal="center" vertical="center"/>
    </xf>
    <xf numFmtId="0" fontId="15" fillId="3" borderId="34" xfId="0" applyFont="1" applyFill="1" applyBorder="1" applyAlignment="1">
      <alignment horizontal="center" vertical="center"/>
    </xf>
    <xf numFmtId="0" fontId="15" fillId="3" borderId="27" xfId="0" applyFont="1" applyFill="1" applyBorder="1" applyAlignment="1">
      <alignment horizontal="center" vertical="center"/>
    </xf>
    <xf numFmtId="10" fontId="16" fillId="0" borderId="15" xfId="0" applyNumberFormat="1" applyFont="1" applyBorder="1" applyAlignment="1">
      <alignment horizontal="right" vertical="center"/>
    </xf>
    <xf numFmtId="0" fontId="15" fillId="3" borderId="34" xfId="0" applyFont="1" applyFill="1" applyBorder="1" applyAlignment="1">
      <alignment horizontal="center" vertical="center" wrapText="1"/>
    </xf>
    <xf numFmtId="0" fontId="16" fillId="0" borderId="35" xfId="0" applyFont="1" applyBorder="1" applyAlignment="1">
      <alignment horizontal="left" vertical="center" wrapText="1"/>
    </xf>
    <xf numFmtId="0" fontId="15" fillId="0" borderId="15" xfId="0" applyFont="1" applyBorder="1" applyAlignment="1">
      <alignment horizontal="center" vertical="center"/>
    </xf>
    <xf numFmtId="0" fontId="16" fillId="0" borderId="35" xfId="0" applyFont="1" applyBorder="1" applyAlignment="1">
      <alignment horizontal="left" vertical="center"/>
    </xf>
    <xf numFmtId="0" fontId="17" fillId="0" borderId="15" xfId="0" applyFont="1" applyBorder="1" applyAlignment="1">
      <alignment horizontal="center" vertical="center"/>
    </xf>
    <xf numFmtId="164" fontId="16" fillId="0" borderId="15" xfId="1" applyNumberFormat="1" applyFont="1" applyBorder="1" applyAlignment="1">
      <alignment horizontal="center" vertical="center"/>
    </xf>
    <xf numFmtId="9" fontId="16" fillId="0" borderId="15" xfId="1" applyFont="1" applyBorder="1" applyAlignment="1">
      <alignment horizontal="center" vertical="center"/>
    </xf>
    <xf numFmtId="0" fontId="6" fillId="0" borderId="0" xfId="0" applyFont="1"/>
    <xf numFmtId="0" fontId="20" fillId="0" borderId="0" xfId="0" applyFont="1"/>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left" vertical="center" wrapText="1"/>
    </xf>
    <xf numFmtId="0" fontId="6" fillId="0" borderId="0" xfId="0" applyFont="1" applyAlignment="1">
      <alignment vertical="center"/>
    </xf>
    <xf numFmtId="0" fontId="19" fillId="0" borderId="40" xfId="0" applyFont="1" applyBorder="1" applyAlignment="1">
      <alignment horizontal="center" vertical="center"/>
    </xf>
    <xf numFmtId="0" fontId="21" fillId="0" borderId="43" xfId="0" applyFont="1" applyBorder="1" applyAlignment="1">
      <alignment horizontal="center" vertical="center" wrapText="1"/>
    </xf>
    <xf numFmtId="0" fontId="22" fillId="0" borderId="43" xfId="0" applyFont="1" applyBorder="1" applyAlignment="1">
      <alignment horizontal="center" vertical="center" wrapText="1"/>
    </xf>
    <xf numFmtId="0" fontId="23" fillId="0" borderId="44" xfId="0" applyFont="1" applyBorder="1" applyAlignment="1">
      <alignment horizontal="justify" vertical="center" wrapText="1"/>
    </xf>
    <xf numFmtId="0" fontId="23" fillId="0" borderId="1" xfId="0" applyFont="1" applyBorder="1" applyAlignment="1">
      <alignment horizontal="center" vertical="center"/>
    </xf>
    <xf numFmtId="0" fontId="23" fillId="0" borderId="39" xfId="0" applyFont="1" applyBorder="1" applyAlignment="1">
      <alignment horizontal="center" vertical="center"/>
    </xf>
    <xf numFmtId="0" fontId="23" fillId="0" borderId="45" xfId="0" applyFont="1" applyBorder="1" applyAlignment="1">
      <alignment horizontal="justify" vertical="center" wrapText="1"/>
    </xf>
    <xf numFmtId="0" fontId="19" fillId="0" borderId="45" xfId="0" applyFont="1" applyBorder="1" applyAlignment="1">
      <alignment horizontal="justify" vertical="center" wrapText="1"/>
    </xf>
    <xf numFmtId="1" fontId="23" fillId="0" borderId="1" xfId="0" applyNumberFormat="1" applyFont="1" applyBorder="1" applyAlignment="1">
      <alignment horizontal="center" vertical="center"/>
    </xf>
    <xf numFmtId="0" fontId="19" fillId="0" borderId="39" xfId="0" applyFont="1" applyBorder="1" applyAlignment="1">
      <alignment horizontal="center" vertical="center"/>
    </xf>
    <xf numFmtId="1" fontId="23" fillId="0" borderId="45" xfId="0" applyNumberFormat="1" applyFont="1" applyBorder="1" applyAlignment="1">
      <alignment horizontal="justify" vertical="center" wrapText="1"/>
    </xf>
    <xf numFmtId="0" fontId="23" fillId="0" borderId="14" xfId="0" applyFont="1" applyBorder="1" applyAlignment="1">
      <alignment horizontal="justify" vertical="center" wrapText="1"/>
    </xf>
    <xf numFmtId="0" fontId="23" fillId="0" borderId="13" xfId="0" applyFont="1" applyBorder="1" applyAlignment="1">
      <alignment horizontal="center" vertical="center"/>
    </xf>
    <xf numFmtId="0" fontId="23" fillId="0" borderId="46" xfId="0" applyFont="1" applyBorder="1" applyAlignment="1">
      <alignment horizontal="center" vertical="center"/>
    </xf>
    <xf numFmtId="0" fontId="19" fillId="0" borderId="12" xfId="0" applyFont="1" applyBorder="1" applyAlignment="1">
      <alignment horizontal="justify" vertical="center" wrapText="1"/>
    </xf>
    <xf numFmtId="0" fontId="23"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24" fillId="0" borderId="42"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4" fillId="0" borderId="1" xfId="0" applyFont="1" applyBorder="1" applyAlignment="1">
      <alignment horizontal="center"/>
    </xf>
    <xf numFmtId="0" fontId="19" fillId="0" borderId="45" xfId="0" applyFont="1" applyBorder="1"/>
    <xf numFmtId="0" fontId="19" fillId="0" borderId="13" xfId="0" applyFont="1" applyBorder="1" applyAlignment="1">
      <alignment horizontal="center"/>
    </xf>
    <xf numFmtId="0" fontId="19" fillId="0" borderId="46" xfId="0" applyFont="1" applyBorder="1" applyAlignment="1">
      <alignment horizontal="center"/>
    </xf>
    <xf numFmtId="0" fontId="24" fillId="0" borderId="46" xfId="0" applyFont="1" applyBorder="1" applyAlignment="1">
      <alignment horizontal="center"/>
    </xf>
    <xf numFmtId="0" fontId="19" fillId="0" borderId="12" xfId="0" applyFont="1" applyBorder="1"/>
    <xf numFmtId="0" fontId="23" fillId="0" borderId="50" xfId="0" applyFont="1" applyBorder="1" applyAlignment="1">
      <alignment horizontal="justify" vertical="center" wrapText="1"/>
    </xf>
    <xf numFmtId="0" fontId="19" fillId="0" borderId="51" xfId="0" applyFont="1" applyBorder="1" applyAlignment="1">
      <alignment horizontal="center" vertical="center"/>
    </xf>
    <xf numFmtId="0" fontId="19" fillId="0" borderId="52" xfId="0" applyFont="1" applyBorder="1" applyAlignment="1">
      <alignment horizontal="center"/>
    </xf>
    <xf numFmtId="0" fontId="24" fillId="0" borderId="52" xfId="0" applyFont="1" applyBorder="1" applyAlignment="1">
      <alignment horizontal="center"/>
    </xf>
    <xf numFmtId="0" fontId="19" fillId="0" borderId="53" xfId="0" applyFont="1" applyBorder="1"/>
    <xf numFmtId="0" fontId="0" fillId="0" borderId="0" xfId="0" applyAlignment="1">
      <alignment horizontal="left"/>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9" fontId="16" fillId="0" borderId="0" xfId="0" applyNumberFormat="1" applyFont="1" applyAlignment="1">
      <alignment horizontal="center" vertical="center"/>
    </xf>
    <xf numFmtId="0" fontId="16" fillId="0" borderId="0" xfId="0" applyFont="1" applyAlignment="1">
      <alignment vertical="center"/>
    </xf>
    <xf numFmtId="10" fontId="16" fillId="0" borderId="0" xfId="0" applyNumberFormat="1" applyFont="1" applyAlignment="1">
      <alignment horizontal="right" vertical="center"/>
    </xf>
    <xf numFmtId="0" fontId="30" fillId="0" borderId="1" xfId="0" applyFont="1" applyBorder="1" applyAlignment="1">
      <alignment horizontal="center" vertical="center"/>
    </xf>
    <xf numFmtId="14" fontId="4" fillId="0" borderId="0" xfId="0" applyNumberFormat="1" applyFont="1" applyAlignment="1">
      <alignment vertical="center"/>
    </xf>
    <xf numFmtId="0" fontId="0" fillId="0" borderId="1" xfId="0" applyBorder="1" applyAlignment="1">
      <alignment horizontal="center" vertical="center"/>
    </xf>
    <xf numFmtId="0" fontId="2" fillId="0" borderId="13" xfId="0" applyFont="1" applyBorder="1" applyAlignment="1">
      <alignment horizontal="center"/>
    </xf>
    <xf numFmtId="0" fontId="7" fillId="0" borderId="0" xfId="0" applyFont="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wrapText="1"/>
    </xf>
    <xf numFmtId="165" fontId="7" fillId="0" borderId="0" xfId="0" applyNumberFormat="1" applyFont="1" applyAlignment="1">
      <alignment horizontal="center" vertical="center"/>
    </xf>
    <xf numFmtId="165" fontId="30" fillId="0" borderId="1" xfId="0" applyNumberFormat="1" applyFont="1" applyBorder="1" applyAlignment="1">
      <alignment horizontal="center" vertical="center"/>
    </xf>
    <xf numFmtId="1" fontId="30" fillId="0" borderId="1" xfId="0" applyNumberFormat="1" applyFont="1" applyBorder="1" applyAlignment="1">
      <alignment horizontal="center" vertical="center"/>
    </xf>
    <xf numFmtId="0" fontId="0" fillId="0" borderId="0" xfId="0" applyAlignment="1">
      <alignment wrapText="1"/>
    </xf>
    <xf numFmtId="17" fontId="8" fillId="0" borderId="15" xfId="0" applyNumberFormat="1" applyFont="1" applyBorder="1" applyAlignment="1">
      <alignment horizontal="center" vertical="center" wrapText="1"/>
    </xf>
    <xf numFmtId="1" fontId="14" fillId="0" borderId="0" xfId="0" applyNumberFormat="1" applyFont="1"/>
    <xf numFmtId="1" fontId="0" fillId="0" borderId="0" xfId="0" applyNumberFormat="1"/>
    <xf numFmtId="1" fontId="0" fillId="0" borderId="0" xfId="0" applyNumberFormat="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4" fontId="0" fillId="2" borderId="1" xfId="0" applyNumberFormat="1" applyFill="1" applyBorder="1" applyAlignment="1">
      <alignment horizontal="center" vertical="center"/>
    </xf>
    <xf numFmtId="0" fontId="0" fillId="0" borderId="1" xfId="0" applyBorder="1"/>
    <xf numFmtId="1" fontId="0" fillId="0" borderId="1" xfId="0" applyNumberFormat="1" applyBorder="1" applyAlignment="1">
      <alignment horizontal="center" vertical="center"/>
    </xf>
    <xf numFmtId="0" fontId="19" fillId="0" borderId="47" xfId="0" applyFont="1" applyBorder="1" applyAlignment="1">
      <alignment vertical="center"/>
    </xf>
    <xf numFmtId="0" fontId="19" fillId="0" borderId="48" xfId="0" applyFont="1" applyBorder="1" applyAlignment="1">
      <alignment horizontal="center" vertical="center"/>
    </xf>
    <xf numFmtId="0" fontId="19" fillId="0" borderId="49" xfId="0" applyFont="1" applyBorder="1" applyAlignment="1">
      <alignment vertical="center"/>
    </xf>
    <xf numFmtId="1" fontId="0" fillId="2" borderId="1" xfId="0" applyNumberFormat="1" applyFill="1" applyBorder="1" applyAlignment="1">
      <alignment horizontal="center" vertical="center"/>
    </xf>
    <xf numFmtId="16" fontId="0" fillId="0" borderId="1" xfId="0" applyNumberFormat="1" applyBorder="1" applyAlignment="1">
      <alignment horizontal="center" vertical="center"/>
    </xf>
    <xf numFmtId="1" fontId="0" fillId="3" borderId="1" xfId="0" applyNumberFormat="1" applyFill="1" applyBorder="1" applyAlignment="1">
      <alignment horizontal="center" vertical="center"/>
    </xf>
    <xf numFmtId="0" fontId="32" fillId="0" borderId="1" xfId="2" applyBorder="1" applyAlignment="1">
      <alignment horizontal="center" vertical="center"/>
    </xf>
    <xf numFmtId="0" fontId="32" fillId="0" borderId="1" xfId="2" applyBorder="1" applyAlignment="1">
      <alignment horizontal="center" vertical="center" wrapText="1"/>
    </xf>
    <xf numFmtId="3" fontId="0" fillId="0" borderId="1" xfId="0" applyNumberFormat="1" applyBorder="1" applyAlignment="1">
      <alignment horizontal="center" vertical="center"/>
    </xf>
    <xf numFmtId="3" fontId="32" fillId="0" borderId="1" xfId="2" applyNumberFormat="1" applyBorder="1" applyAlignment="1">
      <alignment horizontal="center" vertical="center"/>
    </xf>
    <xf numFmtId="0" fontId="0" fillId="0" borderId="1" xfId="0" applyBorder="1" applyAlignment="1">
      <alignment wrapText="1"/>
    </xf>
    <xf numFmtId="0" fontId="0" fillId="2" borderId="59" xfId="0" applyFill="1" applyBorder="1" applyAlignment="1">
      <alignment horizontal="center" vertical="center" wrapText="1"/>
    </xf>
    <xf numFmtId="0" fontId="0" fillId="0" borderId="39" xfId="0" applyBorder="1" applyAlignment="1">
      <alignment horizontal="center" vertical="center"/>
    </xf>
    <xf numFmtId="0" fontId="28" fillId="0" borderId="0" xfId="0" applyFont="1" applyAlignment="1">
      <alignment horizontal="left" vertical="center" wrapText="1"/>
    </xf>
    <xf numFmtId="0" fontId="25" fillId="0" borderId="0" xfId="0" applyFont="1" applyAlignment="1">
      <alignment horizontal="left" vertical="center" wrapText="1"/>
    </xf>
    <xf numFmtId="0" fontId="7"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4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24" fillId="0" borderId="54"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56"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0" xfId="0" applyFont="1" applyBorder="1" applyAlignment="1">
      <alignment horizontal="justify" vertical="center" wrapText="1"/>
    </xf>
    <xf numFmtId="0" fontId="24" fillId="0" borderId="51"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53" xfId="0" applyFont="1" applyBorder="1" applyAlignment="1">
      <alignment horizontal="justify" vertical="center" wrapText="1"/>
    </xf>
    <xf numFmtId="0" fontId="27" fillId="0" borderId="0" xfId="0" applyFont="1" applyAlignment="1">
      <alignment horizontal="left" vertical="center" wrapText="1"/>
    </xf>
    <xf numFmtId="0" fontId="6" fillId="0" borderId="1" xfId="0" applyFont="1" applyBorder="1" applyAlignment="1">
      <alignment horizontal="center"/>
    </xf>
    <xf numFmtId="0" fontId="18" fillId="0" borderId="1" xfId="0" applyFont="1" applyBorder="1" applyAlignment="1">
      <alignment horizontal="center" vertical="center"/>
    </xf>
    <xf numFmtId="0" fontId="9" fillId="0" borderId="1" xfId="0" applyFont="1" applyBorder="1" applyAlignment="1">
      <alignment horizontal="left" vertical="center" wrapText="1"/>
    </xf>
    <xf numFmtId="0" fontId="19" fillId="0" borderId="1" xfId="0" applyFont="1" applyBorder="1" applyAlignment="1">
      <alignment horizontal="center" vertical="center"/>
    </xf>
    <xf numFmtId="0" fontId="9"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3" xfId="0" applyFont="1" applyBorder="1" applyAlignment="1">
      <alignment horizontal="center"/>
    </xf>
    <xf numFmtId="0" fontId="2" fillId="0" borderId="39" xfId="0" applyFont="1" applyBorder="1" applyAlignment="1">
      <alignment horizontal="center" vertical="center"/>
    </xf>
    <xf numFmtId="0" fontId="2" fillId="0" borderId="2" xfId="0" applyFont="1" applyBorder="1" applyAlignment="1">
      <alignment horizontal="center" vertical="center"/>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14" fontId="31" fillId="3" borderId="46" xfId="0" applyNumberFormat="1" applyFont="1" applyFill="1" applyBorder="1" applyAlignment="1">
      <alignment horizontal="center" vertical="center"/>
    </xf>
    <xf numFmtId="14" fontId="31" fillId="3" borderId="8" xfId="0" applyNumberFormat="1" applyFont="1" applyFill="1" applyBorder="1" applyAlignment="1">
      <alignment horizontal="center" vertical="center"/>
    </xf>
    <xf numFmtId="14" fontId="31" fillId="3" borderId="58" xfId="0" applyNumberFormat="1" applyFont="1" applyFill="1" applyBorder="1" applyAlignment="1">
      <alignment horizontal="center" vertical="center"/>
    </xf>
    <xf numFmtId="0" fontId="6" fillId="0" borderId="14"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3" xfId="0" applyFont="1" applyBorder="1" applyAlignment="1">
      <alignment horizontal="center" vertical="center"/>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6" fillId="0" borderId="21" xfId="0" applyFont="1" applyBorder="1" applyAlignment="1">
      <alignment horizontal="center" vertical="center" textRotation="90"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19"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6" fillId="0" borderId="24"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12" fillId="0" borderId="26"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32" xfId="0" applyFont="1" applyBorder="1" applyAlignment="1">
      <alignment horizontal="center" vertical="center"/>
    </xf>
    <xf numFmtId="0" fontId="13" fillId="0" borderId="15" xfId="0" applyFont="1" applyBorder="1" applyAlignment="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15" fillId="0" borderId="0" xfId="0" applyFont="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CF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de</a:t>
            </a:r>
            <a:r>
              <a:rPr lang="es-CO" baseline="0"/>
              <a:t> PETICIONES</a:t>
            </a:r>
            <a:r>
              <a:rPr lang="es-CO"/>
              <a:t>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Línea de 116</c:v>
                </c:pt>
              </c:strCache>
            </c:strRef>
          </c:cat>
          <c:val>
            <c:numRef>
              <c:f>'GRAFICOS (3)'!$E$8:$E$10</c:f>
              <c:numCache>
                <c:formatCode>General</c:formatCode>
                <c:ptCount val="3"/>
                <c:pt idx="0">
                  <c:v>27</c:v>
                </c:pt>
                <c:pt idx="1">
                  <c:v>10</c:v>
                </c:pt>
                <c:pt idx="2">
                  <c:v>3</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1846430272"/>
        <c:axId val="184642972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80-4EB8-A21A-B91B80864FC5}"/>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Línea de 116</c:v>
                </c:pt>
              </c:strCache>
            </c:strRef>
          </c:cat>
          <c:val>
            <c:numRef>
              <c:f>'GRAFICOS (3)'!$F$8:$F$10</c:f>
              <c:numCache>
                <c:formatCode>0.00%</c:formatCode>
                <c:ptCount val="3"/>
                <c:pt idx="0">
                  <c:v>0.67500000000000004</c:v>
                </c:pt>
                <c:pt idx="1">
                  <c:v>0.25</c:v>
                </c:pt>
                <c:pt idx="2">
                  <c:v>7.4999999999999997E-2</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846431360"/>
        <c:axId val="1846430816"/>
      </c:lineChart>
      <c:catAx>
        <c:axId val="18464302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46429728"/>
        <c:crosses val="autoZero"/>
        <c:auto val="1"/>
        <c:lblAlgn val="ctr"/>
        <c:lblOffset val="100"/>
        <c:noMultiLvlLbl val="0"/>
      </c:catAx>
      <c:valAx>
        <c:axId val="184642972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46430272"/>
        <c:crosses val="autoZero"/>
        <c:crossBetween val="between"/>
      </c:valAx>
      <c:valAx>
        <c:axId val="184643081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46431360"/>
        <c:crosses val="max"/>
        <c:crossBetween val="between"/>
      </c:valAx>
      <c:catAx>
        <c:axId val="1846431360"/>
        <c:scaling>
          <c:orientation val="minMax"/>
        </c:scaling>
        <c:delete val="1"/>
        <c:axPos val="b"/>
        <c:numFmt formatCode="General" sourceLinked="1"/>
        <c:majorTickMark val="none"/>
        <c:minorTickMark val="none"/>
        <c:tickLblPos val="nextTo"/>
        <c:crossAx val="184643081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923018</xdr:colOff>
      <xdr:row>0</xdr:row>
      <xdr:rowOff>95250</xdr:rowOff>
    </xdr:from>
    <xdr:ext cx="2172607" cy="938209"/>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318" y="95250"/>
          <a:ext cx="2172607" cy="938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CANTARILLADO_\1.%20PQRSD\2023\CONSOLIDADO%20PQRSD%20GENERA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ALCANTARILLADO"/>
      <sheetName val="COMU ENVIADAS SIN RAD ENTR"/>
      <sheetName val="Hoja1"/>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44663</v>
          </cell>
        </row>
        <row r="44">
          <cell r="B44">
            <v>44664</v>
          </cell>
        </row>
        <row r="45">
          <cell r="B45">
            <v>44662</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44921</v>
          </cell>
        </row>
        <row r="62">
          <cell r="B62">
            <v>44927</v>
          </cell>
        </row>
        <row r="63">
          <cell r="B63">
            <v>44935</v>
          </cell>
        </row>
        <row r="64">
          <cell r="B64">
            <v>45005</v>
          </cell>
        </row>
        <row r="65">
          <cell r="B65">
            <v>45022</v>
          </cell>
        </row>
        <row r="66">
          <cell r="B66">
            <v>45023</v>
          </cell>
        </row>
        <row r="67">
          <cell r="B67">
            <v>45047</v>
          </cell>
        </row>
        <row r="68">
          <cell r="B68">
            <v>45068</v>
          </cell>
        </row>
        <row r="69">
          <cell r="B69">
            <v>45089</v>
          </cell>
        </row>
        <row r="70">
          <cell r="B70">
            <v>45096</v>
          </cell>
        </row>
        <row r="71">
          <cell r="B71">
            <v>45110</v>
          </cell>
        </row>
        <row r="72">
          <cell r="B72">
            <v>45127</v>
          </cell>
        </row>
        <row r="73">
          <cell r="B73">
            <v>45145</v>
          </cell>
        </row>
        <row r="74">
          <cell r="B74">
            <v>45159</v>
          </cell>
        </row>
        <row r="75">
          <cell r="B75">
            <v>45215</v>
          </cell>
        </row>
        <row r="76">
          <cell r="B76">
            <v>45236</v>
          </cell>
        </row>
        <row r="77">
          <cell r="B77">
            <v>45243</v>
          </cell>
        </row>
        <row r="78">
          <cell r="B78">
            <v>45268</v>
          </cell>
        </row>
        <row r="79">
          <cell r="B79">
            <v>45285</v>
          </cell>
        </row>
        <row r="80">
          <cell r="B80">
            <v>45292</v>
          </cell>
        </row>
        <row r="81">
          <cell r="B81">
            <v>45299</v>
          </cell>
        </row>
        <row r="82">
          <cell r="B82">
            <v>45376</v>
          </cell>
        </row>
        <row r="83">
          <cell r="B83">
            <v>45379</v>
          </cell>
        </row>
        <row r="84">
          <cell r="B84">
            <v>45380</v>
          </cell>
        </row>
        <row r="85">
          <cell r="B85">
            <v>45413</v>
          </cell>
        </row>
        <row r="86">
          <cell r="B86">
            <v>45425</v>
          </cell>
        </row>
        <row r="87">
          <cell r="B87">
            <v>45446</v>
          </cell>
        </row>
        <row r="88">
          <cell r="B88">
            <v>45453</v>
          </cell>
        </row>
        <row r="89">
          <cell r="B89">
            <v>45474</v>
          </cell>
        </row>
        <row r="90">
          <cell r="B90">
            <v>45493</v>
          </cell>
        </row>
        <row r="91">
          <cell r="B91">
            <v>45511</v>
          </cell>
        </row>
        <row r="92">
          <cell r="B92">
            <v>45523</v>
          </cell>
        </row>
        <row r="93">
          <cell r="B93">
            <v>45579</v>
          </cell>
        </row>
        <row r="94">
          <cell r="B94">
            <v>45600</v>
          </cell>
        </row>
        <row r="95">
          <cell r="B95">
            <v>45607</v>
          </cell>
        </row>
        <row r="96">
          <cell r="B96">
            <v>45634</v>
          </cell>
        </row>
        <row r="97">
          <cell r="B97">
            <v>45651</v>
          </cell>
        </row>
        <row r="98">
          <cell r="B98">
            <v>45658</v>
          </cell>
        </row>
        <row r="99">
          <cell r="B99">
            <v>45663</v>
          </cell>
        </row>
        <row r="100">
          <cell r="B100">
            <v>45740</v>
          </cell>
        </row>
        <row r="101">
          <cell r="B101">
            <v>45764</v>
          </cell>
        </row>
        <row r="102">
          <cell r="B102">
            <v>45765</v>
          </cell>
        </row>
        <row r="103">
          <cell r="B103">
            <v>45778</v>
          </cell>
        </row>
        <row r="104">
          <cell r="B104">
            <v>45810</v>
          </cell>
        </row>
        <row r="105">
          <cell r="B105">
            <v>45831</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fertilizantescolombianos.com" TargetMode="External"/><Relationship Id="rId7" Type="http://schemas.openxmlformats.org/officeDocument/2006/relationships/drawing" Target="../drawings/drawing2.xml"/><Relationship Id="rId2" Type="http://schemas.openxmlformats.org/officeDocument/2006/relationships/hyperlink" Target="mailto:tica720@hotmail.com" TargetMode="External"/><Relationship Id="rId1" Type="http://schemas.openxmlformats.org/officeDocument/2006/relationships/hyperlink" Target="mailto:tica720@hotmail.com" TargetMode="External"/><Relationship Id="rId6" Type="http://schemas.openxmlformats.org/officeDocument/2006/relationships/printerSettings" Target="../printerSettings/printerSettings2.bin"/><Relationship Id="rId5" Type="http://schemas.openxmlformats.org/officeDocument/2006/relationships/hyperlink" Target="mailto:samuelrueda60@gmail.com" TargetMode="External"/><Relationship Id="rId4" Type="http://schemas.openxmlformats.org/officeDocument/2006/relationships/hyperlink" Target="mailto:gerencia@fertilizantescolombianos.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8" zoomScale="80" zoomScaleNormal="80" workbookViewId="0">
      <selection activeCell="A25" sqref="A25:J25"/>
    </sheetView>
  </sheetViews>
  <sheetFormatPr baseColWidth="10" defaultColWidth="11.453125" defaultRowHeight="15.5"/>
  <cols>
    <col min="1" max="1" width="36" style="24" customWidth="1"/>
    <col min="2" max="2" width="11.7265625" style="24" bestFit="1" customWidth="1"/>
    <col min="3" max="3" width="12.54296875" style="24" customWidth="1"/>
    <col min="4" max="4" width="11.453125" style="24"/>
    <col min="5" max="5" width="13.26953125" style="24" customWidth="1"/>
    <col min="6" max="6" width="15.453125" style="24" customWidth="1"/>
    <col min="7" max="8" width="11.453125" style="24"/>
    <col min="9" max="9" width="18.1796875" style="24" customWidth="1"/>
    <col min="10" max="10" width="15.54296875" style="24" customWidth="1"/>
    <col min="11" max="16384" width="11.453125" style="24"/>
  </cols>
  <sheetData>
    <row r="1" spans="1:10" ht="24.75" customHeight="1">
      <c r="A1" s="128"/>
      <c r="B1" s="129" t="s">
        <v>50</v>
      </c>
      <c r="C1" s="129"/>
      <c r="D1" s="129"/>
      <c r="E1" s="129"/>
      <c r="F1" s="129"/>
      <c r="G1" s="129"/>
      <c r="H1" s="129"/>
      <c r="I1" s="130" t="s">
        <v>60</v>
      </c>
      <c r="J1" s="130"/>
    </row>
    <row r="2" spans="1:10" ht="24.75" customHeight="1">
      <c r="A2" s="128"/>
      <c r="B2" s="129"/>
      <c r="C2" s="129"/>
      <c r="D2" s="129"/>
      <c r="E2" s="129"/>
      <c r="F2" s="129"/>
      <c r="G2" s="129"/>
      <c r="H2" s="129"/>
      <c r="I2" s="130" t="s">
        <v>48</v>
      </c>
      <c r="J2" s="130"/>
    </row>
    <row r="3" spans="1:10" ht="24.75" customHeight="1">
      <c r="A3" s="128"/>
      <c r="B3" s="131" t="s">
        <v>195</v>
      </c>
      <c r="C3" s="131"/>
      <c r="D3" s="131"/>
      <c r="E3" s="131"/>
      <c r="F3" s="131"/>
      <c r="G3" s="131"/>
      <c r="H3" s="131"/>
      <c r="I3" s="130" t="s">
        <v>47</v>
      </c>
      <c r="J3" s="130"/>
    </row>
    <row r="4" spans="1:10" s="25" customFormat="1" ht="32.25" customHeight="1">
      <c r="A4" s="128"/>
      <c r="B4" s="131"/>
      <c r="C4" s="131"/>
      <c r="D4" s="131"/>
      <c r="E4" s="131"/>
      <c r="F4" s="131"/>
      <c r="G4" s="131"/>
      <c r="H4" s="131"/>
      <c r="I4" s="132" t="s">
        <v>46</v>
      </c>
      <c r="J4" s="132"/>
    </row>
    <row r="5" spans="1:10" s="29" customFormat="1" ht="31.5" thickBot="1">
      <c r="A5" s="26" t="s">
        <v>61</v>
      </c>
      <c r="B5" s="107" t="s">
        <v>330</v>
      </c>
      <c r="C5" s="107"/>
      <c r="D5" s="107"/>
      <c r="E5" s="107"/>
      <c r="F5" s="107"/>
      <c r="G5" s="27"/>
      <c r="H5" s="27"/>
      <c r="I5" s="28" t="s">
        <v>62</v>
      </c>
      <c r="J5" s="81" t="s">
        <v>196</v>
      </c>
    </row>
    <row r="6" spans="1:10">
      <c r="A6" s="108" t="s">
        <v>63</v>
      </c>
      <c r="B6" s="109"/>
      <c r="C6" s="110"/>
      <c r="D6" s="110"/>
      <c r="E6" s="110"/>
      <c r="F6" s="110"/>
      <c r="G6" s="110"/>
      <c r="H6" s="110"/>
      <c r="I6" s="110"/>
      <c r="J6" s="111"/>
    </row>
    <row r="7" spans="1:10" ht="36" customHeight="1">
      <c r="A7" s="112" t="s">
        <v>64</v>
      </c>
      <c r="B7" s="114" t="s">
        <v>65</v>
      </c>
      <c r="C7" s="116" t="s">
        <v>66</v>
      </c>
      <c r="D7" s="117"/>
      <c r="E7" s="117"/>
      <c r="F7" s="117"/>
      <c r="G7" s="117"/>
      <c r="H7" s="117"/>
      <c r="I7" s="118"/>
      <c r="J7" s="30" t="s">
        <v>67</v>
      </c>
    </row>
    <row r="8" spans="1:10" ht="65.25" customHeight="1">
      <c r="A8" s="113"/>
      <c r="B8" s="115"/>
      <c r="C8" s="31" t="s">
        <v>68</v>
      </c>
      <c r="D8" s="32" t="s">
        <v>69</v>
      </c>
      <c r="E8" s="31" t="s">
        <v>70</v>
      </c>
      <c r="F8" s="31" t="s">
        <v>71</v>
      </c>
      <c r="G8" s="31" t="s">
        <v>72</v>
      </c>
      <c r="H8" s="31" t="s">
        <v>73</v>
      </c>
      <c r="I8" s="31" t="s">
        <v>74</v>
      </c>
      <c r="J8" s="30"/>
    </row>
    <row r="9" spans="1:10">
      <c r="A9" s="33" t="s">
        <v>75</v>
      </c>
      <c r="B9" s="34">
        <v>40</v>
      </c>
      <c r="C9" s="35">
        <v>0</v>
      </c>
      <c r="D9" s="35">
        <v>27</v>
      </c>
      <c r="E9" s="35">
        <v>0</v>
      </c>
      <c r="F9" s="35">
        <v>10</v>
      </c>
      <c r="G9" s="35">
        <v>0</v>
      </c>
      <c r="H9" s="35">
        <v>3</v>
      </c>
      <c r="I9" s="35">
        <v>0</v>
      </c>
      <c r="J9" s="36"/>
    </row>
    <row r="10" spans="1:10">
      <c r="A10" s="33" t="s">
        <v>76</v>
      </c>
      <c r="B10" s="34"/>
      <c r="C10" s="35">
        <v>0</v>
      </c>
      <c r="D10" s="35">
        <v>0</v>
      </c>
      <c r="E10" s="35">
        <v>0</v>
      </c>
      <c r="F10" s="35">
        <v>0</v>
      </c>
      <c r="G10" s="35">
        <v>0</v>
      </c>
      <c r="H10" s="35">
        <v>0</v>
      </c>
      <c r="I10" s="35">
        <v>0</v>
      </c>
      <c r="J10" s="37"/>
    </row>
    <row r="11" spans="1:10">
      <c r="A11" s="33" t="s">
        <v>57</v>
      </c>
      <c r="B11" s="38">
        <f>SUM(C11:H11)</f>
        <v>0</v>
      </c>
      <c r="C11" s="35">
        <v>0</v>
      </c>
      <c r="D11" s="35">
        <v>0</v>
      </c>
      <c r="E11" s="35">
        <v>0</v>
      </c>
      <c r="F11" s="35">
        <v>0</v>
      </c>
      <c r="G11" s="35">
        <v>0</v>
      </c>
      <c r="H11" s="39">
        <v>0</v>
      </c>
      <c r="I11" s="35">
        <v>0</v>
      </c>
      <c r="J11" s="40"/>
    </row>
    <row r="12" spans="1:10">
      <c r="A12" s="33" t="s">
        <v>77</v>
      </c>
      <c r="B12" s="34"/>
      <c r="C12" s="35">
        <v>0</v>
      </c>
      <c r="D12" s="35">
        <v>0</v>
      </c>
      <c r="E12" s="35">
        <v>0</v>
      </c>
      <c r="F12" s="35">
        <v>0</v>
      </c>
      <c r="G12" s="35">
        <v>0</v>
      </c>
      <c r="H12" s="35">
        <v>0</v>
      </c>
      <c r="I12" s="35">
        <v>0</v>
      </c>
      <c r="J12" s="37"/>
    </row>
    <row r="13" spans="1:10" ht="31">
      <c r="A13" s="41" t="s">
        <v>78</v>
      </c>
      <c r="B13" s="42">
        <v>0</v>
      </c>
      <c r="C13" s="35">
        <v>0</v>
      </c>
      <c r="D13" s="43">
        <v>0</v>
      </c>
      <c r="E13" s="35">
        <v>0</v>
      </c>
      <c r="F13" s="43">
        <v>0</v>
      </c>
      <c r="G13" s="35">
        <v>0</v>
      </c>
      <c r="H13" s="43">
        <v>0</v>
      </c>
      <c r="I13" s="35">
        <v>0</v>
      </c>
      <c r="J13" s="44"/>
    </row>
    <row r="14" spans="1:10" ht="16" thickBot="1">
      <c r="A14" s="41" t="s">
        <v>79</v>
      </c>
      <c r="B14" s="42"/>
      <c r="C14" s="35">
        <v>0</v>
      </c>
      <c r="D14" s="43">
        <v>0</v>
      </c>
      <c r="E14" s="35">
        <v>0</v>
      </c>
      <c r="F14" s="43">
        <v>0</v>
      </c>
      <c r="G14" s="35">
        <v>0</v>
      </c>
      <c r="H14" s="43">
        <v>0</v>
      </c>
      <c r="I14" s="35">
        <v>0</v>
      </c>
      <c r="J14" s="44"/>
    </row>
    <row r="15" spans="1:10" s="29" customFormat="1" ht="27" customHeight="1" thickBot="1">
      <c r="A15" s="92" t="s">
        <v>80</v>
      </c>
      <c r="B15" s="93">
        <f>SUM(B9:B14)</f>
        <v>40</v>
      </c>
      <c r="C15" s="93">
        <f t="shared" ref="C15:H15" si="0">SUM(C9:C14)</f>
        <v>0</v>
      </c>
      <c r="D15" s="93">
        <f>SUM(D9:D14)</f>
        <v>27</v>
      </c>
      <c r="E15" s="93">
        <f t="shared" si="0"/>
        <v>0</v>
      </c>
      <c r="F15" s="93">
        <f t="shared" si="0"/>
        <v>10</v>
      </c>
      <c r="G15" s="93">
        <f t="shared" si="0"/>
        <v>0</v>
      </c>
      <c r="H15" s="93">
        <f t="shared" si="0"/>
        <v>3</v>
      </c>
      <c r="I15" s="93"/>
      <c r="J15" s="94"/>
    </row>
    <row r="16" spans="1:10" s="49" customFormat="1" ht="32.25" customHeight="1">
      <c r="A16" s="45" t="s">
        <v>81</v>
      </c>
      <c r="B16" s="46">
        <v>28</v>
      </c>
      <c r="C16" s="47"/>
      <c r="D16" s="47"/>
      <c r="E16" s="47"/>
      <c r="F16" s="47"/>
      <c r="G16" s="47"/>
      <c r="H16" s="47"/>
      <c r="I16" s="48"/>
      <c r="J16" s="30"/>
    </row>
    <row r="17" spans="1:10" ht="33" customHeight="1">
      <c r="A17" s="33" t="s">
        <v>82</v>
      </c>
      <c r="B17" s="50">
        <v>5</v>
      </c>
      <c r="C17" s="51"/>
      <c r="D17" s="51"/>
      <c r="E17" s="51"/>
      <c r="F17" s="51"/>
      <c r="G17" s="51"/>
      <c r="H17" s="51"/>
      <c r="I17" s="52"/>
      <c r="J17" s="53"/>
    </row>
    <row r="18" spans="1:10" ht="35.25" customHeight="1">
      <c r="A18" s="33" t="s">
        <v>83</v>
      </c>
      <c r="B18" s="50">
        <v>40</v>
      </c>
      <c r="C18" s="51"/>
      <c r="D18" s="51"/>
      <c r="E18" s="51"/>
      <c r="F18" s="51"/>
      <c r="G18" s="51"/>
      <c r="H18" s="51"/>
      <c r="I18" s="52"/>
      <c r="J18" s="53"/>
    </row>
    <row r="19" spans="1:10" ht="27" customHeight="1">
      <c r="A19" s="33" t="s">
        <v>84</v>
      </c>
      <c r="B19" s="51">
        <v>9</v>
      </c>
      <c r="C19" s="51"/>
      <c r="D19" s="51"/>
      <c r="E19" s="51"/>
      <c r="F19" s="51"/>
      <c r="G19" s="51"/>
      <c r="H19" s="51"/>
      <c r="I19" s="52"/>
      <c r="J19" s="53"/>
    </row>
    <row r="20" spans="1:10" ht="27" customHeight="1">
      <c r="A20" s="33" t="s">
        <v>85</v>
      </c>
      <c r="B20" s="51">
        <v>28</v>
      </c>
      <c r="C20" s="51"/>
      <c r="D20" s="51"/>
      <c r="E20" s="51"/>
      <c r="F20" s="51"/>
      <c r="G20" s="51"/>
      <c r="H20" s="51"/>
      <c r="I20" s="52"/>
      <c r="J20" s="53"/>
    </row>
    <row r="21" spans="1:10" ht="27" customHeight="1">
      <c r="A21" s="41" t="s">
        <v>86</v>
      </c>
      <c r="B21" s="54">
        <v>5</v>
      </c>
      <c r="C21" s="55"/>
      <c r="D21" s="55"/>
      <c r="E21" s="55"/>
      <c r="F21" s="55"/>
      <c r="G21" s="55"/>
      <c r="H21" s="55"/>
      <c r="I21" s="56"/>
      <c r="J21" s="57"/>
    </row>
    <row r="22" spans="1:10" ht="59.25" customHeight="1" thickBot="1">
      <c r="A22" s="58" t="s">
        <v>87</v>
      </c>
      <c r="B22" s="59">
        <v>0</v>
      </c>
      <c r="C22" s="60"/>
      <c r="D22" s="60"/>
      <c r="E22" s="60"/>
      <c r="F22" s="60"/>
      <c r="G22" s="60"/>
      <c r="H22" s="60"/>
      <c r="I22" s="61"/>
      <c r="J22" s="62"/>
    </row>
    <row r="23" spans="1:10" ht="59.25" customHeight="1" thickBot="1">
      <c r="A23" s="58" t="s">
        <v>88</v>
      </c>
      <c r="B23" s="59"/>
      <c r="C23" s="60"/>
      <c r="D23" s="60"/>
      <c r="E23" s="60"/>
      <c r="F23" s="60"/>
      <c r="G23" s="60"/>
      <c r="H23" s="60"/>
      <c r="I23" s="61"/>
      <c r="J23" s="62"/>
    </row>
    <row r="24" spans="1:10" ht="16" thickBot="1">
      <c r="A24" s="119" t="s">
        <v>197</v>
      </c>
      <c r="B24" s="120"/>
      <c r="C24" s="121"/>
      <c r="D24" s="121"/>
      <c r="E24" s="121"/>
      <c r="F24" s="121"/>
      <c r="G24" s="121"/>
      <c r="H24" s="121"/>
      <c r="I24" s="121"/>
      <c r="J24" s="122"/>
    </row>
    <row r="25" spans="1:10" ht="16" thickBot="1">
      <c r="A25" s="123" t="s">
        <v>89</v>
      </c>
      <c r="B25" s="124"/>
      <c r="C25" s="125"/>
      <c r="D25" s="125"/>
      <c r="E25" s="125"/>
      <c r="F25" s="125"/>
      <c r="G25" s="125"/>
      <c r="H25" s="125"/>
      <c r="I25" s="125"/>
      <c r="J25" s="126"/>
    </row>
    <row r="27" spans="1:10" s="63" customFormat="1" ht="56.25" customHeight="1">
      <c r="A27" s="106" t="s">
        <v>90</v>
      </c>
      <c r="B27" s="106"/>
      <c r="C27" s="106"/>
      <c r="D27" s="106"/>
      <c r="E27" s="106"/>
      <c r="F27" s="106"/>
      <c r="G27" s="106"/>
      <c r="H27" s="106"/>
      <c r="I27" s="106"/>
      <c r="J27" s="106"/>
    </row>
    <row r="28" spans="1:10" ht="38.25" customHeight="1">
      <c r="A28" s="106" t="s">
        <v>91</v>
      </c>
      <c r="B28" s="106"/>
      <c r="C28" s="106"/>
      <c r="D28" s="106"/>
      <c r="E28" s="106"/>
      <c r="F28" s="106"/>
      <c r="G28" s="106"/>
      <c r="H28" s="106"/>
      <c r="I28" s="106"/>
      <c r="J28" s="106"/>
    </row>
    <row r="29" spans="1:10" ht="54.75" customHeight="1">
      <c r="A29" s="127" t="s">
        <v>92</v>
      </c>
      <c r="B29" s="106"/>
      <c r="C29" s="106"/>
      <c r="D29" s="106"/>
      <c r="E29" s="106"/>
      <c r="F29" s="106"/>
      <c r="G29" s="106"/>
      <c r="H29" s="106"/>
      <c r="I29" s="106"/>
      <c r="J29" s="106"/>
    </row>
    <row r="30" spans="1:10" ht="33.75" customHeight="1">
      <c r="A30" s="106" t="s">
        <v>93</v>
      </c>
      <c r="B30" s="106"/>
      <c r="C30" s="106"/>
      <c r="D30" s="106"/>
      <c r="E30" s="106"/>
      <c r="F30" s="106"/>
      <c r="G30" s="106"/>
      <c r="H30" s="106"/>
      <c r="I30" s="106"/>
      <c r="J30" s="106"/>
    </row>
    <row r="31" spans="1:10" ht="114.75" customHeight="1">
      <c r="A31" s="105" t="s">
        <v>94</v>
      </c>
      <c r="B31" s="106"/>
      <c r="C31" s="106"/>
      <c r="D31" s="106"/>
      <c r="E31" s="106"/>
      <c r="F31" s="106"/>
      <c r="G31" s="106"/>
      <c r="H31" s="106"/>
      <c r="I31" s="106"/>
      <c r="J31" s="106"/>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438"/>
  <sheetViews>
    <sheetView tabSelected="1" topLeftCell="T1" zoomScale="60" zoomScaleNormal="60" workbookViewId="0">
      <pane ySplit="8" topLeftCell="A41" activePane="bottomLeft" state="frozen"/>
      <selection pane="bottomLeft" activeCell="V42" sqref="V42"/>
    </sheetView>
  </sheetViews>
  <sheetFormatPr baseColWidth="10" defaultRowHeight="14.5"/>
  <cols>
    <col min="1" max="1" width="20" style="83" customWidth="1"/>
    <col min="2" max="2" width="22.81640625" style="3" customWidth="1"/>
    <col min="3" max="3" width="20.1796875" style="3" customWidth="1"/>
    <col min="4" max="4" width="32.81640625" customWidth="1"/>
    <col min="5" max="5" width="17.7265625" customWidth="1"/>
    <col min="6" max="6" width="22.7265625" customWidth="1"/>
    <col min="7" max="7" width="10" customWidth="1"/>
    <col min="8" max="18" width="5.26953125" customWidth="1"/>
    <col min="19" max="19" width="48" style="2" customWidth="1"/>
    <col min="20" max="20" width="21.453125" customWidth="1"/>
    <col min="21" max="21" width="58.1796875" customWidth="1"/>
    <col min="22" max="22" width="28.26953125" style="80" customWidth="1"/>
    <col min="23" max="30" width="4.7265625" customWidth="1"/>
    <col min="31" max="31" width="13.1796875" style="1" customWidth="1"/>
    <col min="32" max="34" width="13.1796875" customWidth="1"/>
    <col min="35" max="35" width="21.26953125" customWidth="1"/>
    <col min="36" max="36" width="19.1796875" customWidth="1"/>
    <col min="37" max="37" width="18.7265625" customWidth="1"/>
  </cols>
  <sheetData>
    <row r="1" spans="1:144" s="7" customFormat="1" ht="19" customHeight="1">
      <c r="A1" s="82"/>
      <c r="B1" s="181"/>
      <c r="C1" s="182"/>
      <c r="D1" s="187" t="s">
        <v>50</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9"/>
      <c r="AJ1" s="193" t="s">
        <v>49</v>
      </c>
      <c r="AK1" s="194"/>
    </row>
    <row r="2" spans="1:144" ht="6.75" customHeight="1" thickBot="1">
      <c r="B2" s="183"/>
      <c r="C2" s="184"/>
      <c r="D2" s="190"/>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2"/>
      <c r="AJ2" s="193" t="s">
        <v>48</v>
      </c>
      <c r="AK2" s="194"/>
    </row>
    <row r="3" spans="1:144" ht="19" customHeight="1">
      <c r="B3" s="183"/>
      <c r="C3" s="184"/>
      <c r="D3" s="195" t="s">
        <v>327</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7"/>
      <c r="AJ3" s="193" t="s">
        <v>47</v>
      </c>
      <c r="AK3" s="194"/>
    </row>
    <row r="4" spans="1:144" ht="12" customHeight="1" thickBot="1">
      <c r="B4" s="185"/>
      <c r="C4" s="186"/>
      <c r="D4" s="198"/>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200"/>
      <c r="AJ4" s="201" t="s">
        <v>46</v>
      </c>
      <c r="AK4" s="202"/>
    </row>
    <row r="5" spans="1:144" ht="57" customHeight="1" thickBot="1">
      <c r="B5" s="154" t="s">
        <v>45</v>
      </c>
      <c r="C5" s="155" t="s">
        <v>44</v>
      </c>
      <c r="D5" s="157" t="s">
        <v>43</v>
      </c>
      <c r="E5" s="157"/>
      <c r="F5" s="158"/>
      <c r="G5" s="160" t="s">
        <v>42</v>
      </c>
      <c r="H5" s="161"/>
      <c r="I5" s="161"/>
      <c r="J5" s="161"/>
      <c r="K5" s="161"/>
      <c r="L5" s="162"/>
      <c r="M5" s="160" t="s">
        <v>41</v>
      </c>
      <c r="N5" s="161"/>
      <c r="O5" s="161"/>
      <c r="P5" s="161"/>
      <c r="Q5" s="161"/>
      <c r="R5" s="162"/>
      <c r="S5" s="175" t="s">
        <v>40</v>
      </c>
      <c r="T5" s="148" t="s">
        <v>39</v>
      </c>
      <c r="U5" s="166" t="s">
        <v>38</v>
      </c>
      <c r="V5" s="148" t="s">
        <v>37</v>
      </c>
      <c r="W5" s="160" t="s">
        <v>36</v>
      </c>
      <c r="X5" s="161"/>
      <c r="Y5" s="161"/>
      <c r="Z5" s="161"/>
      <c r="AA5" s="161"/>
      <c r="AB5" s="161"/>
      <c r="AC5" s="161"/>
      <c r="AD5" s="162"/>
      <c r="AE5" s="150" t="s">
        <v>35</v>
      </c>
      <c r="AF5" s="151"/>
      <c r="AG5" s="150" t="s">
        <v>34</v>
      </c>
      <c r="AH5" s="151"/>
      <c r="AI5" s="148" t="s">
        <v>33</v>
      </c>
      <c r="AJ5" s="148" t="s">
        <v>32</v>
      </c>
      <c r="AK5" s="148" t="s">
        <v>31</v>
      </c>
    </row>
    <row r="6" spans="1:144" ht="56.25" customHeight="1" thickBot="1">
      <c r="B6" s="154"/>
      <c r="C6" s="156"/>
      <c r="D6" s="163" t="s">
        <v>30</v>
      </c>
      <c r="E6" s="148" t="s">
        <v>29</v>
      </c>
      <c r="F6" s="148" t="s">
        <v>28</v>
      </c>
      <c r="G6" s="165" t="s">
        <v>27</v>
      </c>
      <c r="H6" s="146" t="s">
        <v>26</v>
      </c>
      <c r="I6" s="146" t="s">
        <v>25</v>
      </c>
      <c r="J6" s="146" t="s">
        <v>24</v>
      </c>
      <c r="K6" s="146" t="s">
        <v>23</v>
      </c>
      <c r="L6" s="178" t="s">
        <v>22</v>
      </c>
      <c r="M6" s="179" t="s">
        <v>21</v>
      </c>
      <c r="N6" s="170"/>
      <c r="O6" s="179" t="s">
        <v>20</v>
      </c>
      <c r="P6" s="180"/>
      <c r="Q6" s="168" t="s">
        <v>19</v>
      </c>
      <c r="R6" s="170"/>
      <c r="S6" s="176"/>
      <c r="T6" s="149"/>
      <c r="U6" s="167"/>
      <c r="V6" s="149"/>
      <c r="W6" s="165" t="s">
        <v>18</v>
      </c>
      <c r="X6" s="146" t="s">
        <v>17</v>
      </c>
      <c r="Y6" s="146" t="s">
        <v>16</v>
      </c>
      <c r="Z6" s="146" t="s">
        <v>15</v>
      </c>
      <c r="AA6" s="146" t="s">
        <v>14</v>
      </c>
      <c r="AB6" s="168" t="s">
        <v>13</v>
      </c>
      <c r="AC6" s="169"/>
      <c r="AD6" s="170"/>
      <c r="AE6" s="152"/>
      <c r="AF6" s="153"/>
      <c r="AG6" s="152"/>
      <c r="AH6" s="153"/>
      <c r="AI6" s="149"/>
      <c r="AJ6" s="149"/>
      <c r="AK6" s="149"/>
      <c r="AO6" s="4" t="e">
        <f>(NETWORKDAYS.INTL(#REF!,#REF!,1,#REF!)-1)</f>
        <v>#REF!</v>
      </c>
    </row>
    <row r="7" spans="1:144" ht="31.5" customHeight="1">
      <c r="B7" s="154"/>
      <c r="C7" s="156"/>
      <c r="D7" s="164"/>
      <c r="E7" s="149"/>
      <c r="F7" s="149"/>
      <c r="G7" s="143"/>
      <c r="H7" s="147"/>
      <c r="I7" s="147"/>
      <c r="J7" s="147"/>
      <c r="K7" s="147"/>
      <c r="L7" s="145"/>
      <c r="M7" s="142" t="s">
        <v>12</v>
      </c>
      <c r="N7" s="144" t="s">
        <v>11</v>
      </c>
      <c r="O7" s="142" t="s">
        <v>10</v>
      </c>
      <c r="P7" s="144" t="s">
        <v>9</v>
      </c>
      <c r="Q7" s="142" t="s">
        <v>10</v>
      </c>
      <c r="R7" s="144" t="s">
        <v>9</v>
      </c>
      <c r="S7" s="176"/>
      <c r="T7" s="149"/>
      <c r="U7" s="167"/>
      <c r="V7" s="149"/>
      <c r="W7" s="143"/>
      <c r="X7" s="147"/>
      <c r="Y7" s="147"/>
      <c r="Z7" s="147"/>
      <c r="AA7" s="147"/>
      <c r="AB7" s="171" t="s">
        <v>8</v>
      </c>
      <c r="AC7" s="173" t="s">
        <v>7</v>
      </c>
      <c r="AD7" s="144" t="s">
        <v>6</v>
      </c>
      <c r="AE7" s="137" t="s">
        <v>5</v>
      </c>
      <c r="AF7" s="137" t="s">
        <v>4</v>
      </c>
      <c r="AG7" s="137" t="s">
        <v>3</v>
      </c>
      <c r="AH7" s="137" t="s">
        <v>2</v>
      </c>
      <c r="AI7" s="149"/>
      <c r="AJ7" s="149"/>
      <c r="AK7" s="149"/>
    </row>
    <row r="8" spans="1:144" ht="59.25" customHeight="1">
      <c r="B8" s="154"/>
      <c r="C8" s="156"/>
      <c r="D8" s="164"/>
      <c r="E8" s="149"/>
      <c r="F8" s="149"/>
      <c r="G8" s="143"/>
      <c r="H8" s="147"/>
      <c r="I8" s="147"/>
      <c r="J8" s="147"/>
      <c r="K8" s="147"/>
      <c r="L8" s="145"/>
      <c r="M8" s="143"/>
      <c r="N8" s="145"/>
      <c r="O8" s="143"/>
      <c r="P8" s="145"/>
      <c r="Q8" s="143"/>
      <c r="R8" s="145"/>
      <c r="S8" s="177"/>
      <c r="T8" s="149"/>
      <c r="U8" s="167"/>
      <c r="V8" s="149"/>
      <c r="W8" s="143"/>
      <c r="X8" s="147"/>
      <c r="Y8" s="147"/>
      <c r="Z8" s="147"/>
      <c r="AA8" s="147"/>
      <c r="AB8" s="172"/>
      <c r="AC8" s="174"/>
      <c r="AD8" s="145"/>
      <c r="AE8" s="138"/>
      <c r="AF8" s="138"/>
      <c r="AG8" s="138"/>
      <c r="AH8" s="138"/>
      <c r="AI8" s="149"/>
      <c r="AJ8" s="149"/>
      <c r="AK8" s="149"/>
      <c r="AO8" s="6"/>
    </row>
    <row r="9" spans="1:144" ht="49.5" customHeight="1">
      <c r="B9" s="139" t="s">
        <v>105</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1"/>
      <c r="AL9" s="71"/>
    </row>
    <row r="10" spans="1:144" ht="49.5" customHeight="1">
      <c r="A10" s="91">
        <v>1</v>
      </c>
      <c r="B10" s="86" t="s">
        <v>151</v>
      </c>
      <c r="C10" s="87">
        <v>44959</v>
      </c>
      <c r="D10" s="72" t="s">
        <v>142</v>
      </c>
      <c r="E10" s="72">
        <v>3223144100</v>
      </c>
      <c r="F10" s="5" t="s">
        <v>141</v>
      </c>
      <c r="G10" s="72"/>
      <c r="H10" s="72">
        <v>1</v>
      </c>
      <c r="I10" s="72"/>
      <c r="J10" s="72"/>
      <c r="K10" s="72"/>
      <c r="L10" s="72"/>
      <c r="M10" s="72"/>
      <c r="N10" s="72"/>
      <c r="O10" s="72"/>
      <c r="P10" s="72"/>
      <c r="Q10" s="72"/>
      <c r="R10" s="72"/>
      <c r="S10" s="5" t="s">
        <v>107</v>
      </c>
      <c r="T10" s="72" t="s">
        <v>1</v>
      </c>
      <c r="U10" s="5" t="s">
        <v>150</v>
      </c>
      <c r="V10" s="5" t="s">
        <v>106</v>
      </c>
      <c r="W10" s="72">
        <v>1</v>
      </c>
      <c r="X10" s="72"/>
      <c r="Y10" s="72"/>
      <c r="Z10" s="72"/>
      <c r="AA10" s="72"/>
      <c r="AB10" s="72"/>
      <c r="AC10" s="72"/>
      <c r="AD10" s="72">
        <v>1</v>
      </c>
      <c r="AE10" s="72">
        <v>1</v>
      </c>
      <c r="AF10" s="72"/>
      <c r="AG10" s="72"/>
      <c r="AH10" s="72">
        <v>1</v>
      </c>
      <c r="AI10" s="86" t="s">
        <v>139</v>
      </c>
      <c r="AJ10" s="85">
        <v>44977</v>
      </c>
      <c r="AK10" s="4">
        <f>(NETWORKDAYS.INTL(C10,AJ10,1,[1]FESTIVOS!$B$4:B978)-1)</f>
        <v>12</v>
      </c>
      <c r="AL10" s="71"/>
    </row>
    <row r="11" spans="1:144" s="72" customFormat="1" ht="49.5" customHeight="1">
      <c r="A11" s="91">
        <f>A10+1</f>
        <v>2</v>
      </c>
      <c r="B11" s="86" t="s">
        <v>149</v>
      </c>
      <c r="C11" s="87">
        <v>44960</v>
      </c>
      <c r="D11" s="72" t="s">
        <v>148</v>
      </c>
      <c r="E11" s="72" t="s">
        <v>147</v>
      </c>
      <c r="F11" s="5" t="s">
        <v>146</v>
      </c>
      <c r="H11" s="72">
        <v>1</v>
      </c>
      <c r="S11" s="5" t="s">
        <v>118</v>
      </c>
      <c r="T11" s="72" t="s">
        <v>1</v>
      </c>
      <c r="U11" s="5" t="s">
        <v>145</v>
      </c>
      <c r="V11" s="5" t="s">
        <v>106</v>
      </c>
      <c r="W11" s="72">
        <v>1</v>
      </c>
      <c r="AD11" s="72">
        <v>1</v>
      </c>
      <c r="AE11" s="72">
        <v>1</v>
      </c>
      <c r="AG11" s="72">
        <v>1</v>
      </c>
      <c r="AI11" s="86" t="s">
        <v>144</v>
      </c>
      <c r="AJ11" s="85">
        <v>44979</v>
      </c>
      <c r="AK11" s="4">
        <f>(NETWORKDAYS.INTL(C11,AJ11,1,[1]FESTIVOS!$B$4:B974)-1)</f>
        <v>13</v>
      </c>
      <c r="AL11" s="84"/>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row>
    <row r="12" spans="1:144" s="1" customFormat="1" ht="49.5" customHeight="1">
      <c r="A12" s="91">
        <f t="shared" ref="A12:A24" si="0">A11+1</f>
        <v>3</v>
      </c>
      <c r="B12" s="86" t="s">
        <v>143</v>
      </c>
      <c r="C12" s="87">
        <v>44960</v>
      </c>
      <c r="D12" s="72" t="s">
        <v>142</v>
      </c>
      <c r="E12" s="72">
        <v>3223144100</v>
      </c>
      <c r="F12" s="5" t="s">
        <v>141</v>
      </c>
      <c r="G12" s="72"/>
      <c r="H12" s="72">
        <v>1</v>
      </c>
      <c r="I12" s="72"/>
      <c r="J12" s="72"/>
      <c r="K12" s="72"/>
      <c r="L12" s="72"/>
      <c r="M12" s="72"/>
      <c r="N12" s="72"/>
      <c r="O12" s="72"/>
      <c r="P12" s="72"/>
      <c r="Q12" s="72"/>
      <c r="R12" s="72"/>
      <c r="S12" s="5" t="s">
        <v>107</v>
      </c>
      <c r="T12" s="72" t="s">
        <v>1</v>
      </c>
      <c r="U12" s="5" t="s">
        <v>140</v>
      </c>
      <c r="V12" s="5" t="s">
        <v>106</v>
      </c>
      <c r="W12" s="72">
        <v>1</v>
      </c>
      <c r="X12" s="72"/>
      <c r="Y12" s="72"/>
      <c r="Z12" s="72"/>
      <c r="AA12" s="72"/>
      <c r="AB12" s="72"/>
      <c r="AC12" s="72"/>
      <c r="AD12" s="72">
        <v>1</v>
      </c>
      <c r="AE12" s="72">
        <v>1</v>
      </c>
      <c r="AF12" s="72"/>
      <c r="AG12" s="72">
        <v>1</v>
      </c>
      <c r="AH12" s="72"/>
      <c r="AI12" s="86" t="s">
        <v>139</v>
      </c>
      <c r="AJ12" s="85">
        <v>44977</v>
      </c>
      <c r="AK12" s="4">
        <f>(NETWORKDAYS.INTL(C12,AJ12,1,[1]FESTIVOS!$B$4:B979)-1)</f>
        <v>11</v>
      </c>
      <c r="AL12" s="84"/>
    </row>
    <row r="13" spans="1:144" s="1" customFormat="1" ht="49.5" customHeight="1">
      <c r="A13" s="91">
        <f t="shared" si="0"/>
        <v>4</v>
      </c>
      <c r="B13" s="86" t="s">
        <v>138</v>
      </c>
      <c r="C13" s="87">
        <v>44963</v>
      </c>
      <c r="D13" s="72" t="s">
        <v>137</v>
      </c>
      <c r="E13" s="72">
        <v>3144541199</v>
      </c>
      <c r="F13" s="5" t="s">
        <v>136</v>
      </c>
      <c r="G13" s="72"/>
      <c r="H13" s="72">
        <v>1</v>
      </c>
      <c r="I13" s="72"/>
      <c r="J13" s="72"/>
      <c r="K13" s="72"/>
      <c r="L13" s="72"/>
      <c r="M13" s="72"/>
      <c r="N13" s="72"/>
      <c r="O13" s="72"/>
      <c r="P13" s="72"/>
      <c r="Q13" s="72"/>
      <c r="R13" s="72"/>
      <c r="S13" s="5" t="s">
        <v>135</v>
      </c>
      <c r="T13" s="72" t="s">
        <v>1</v>
      </c>
      <c r="U13" s="5" t="s">
        <v>134</v>
      </c>
      <c r="V13" s="5" t="s">
        <v>106</v>
      </c>
      <c r="W13" s="72">
        <v>1</v>
      </c>
      <c r="X13" s="72"/>
      <c r="Y13" s="72"/>
      <c r="Z13" s="72"/>
      <c r="AA13" s="72"/>
      <c r="AB13" s="72"/>
      <c r="AC13" s="72"/>
      <c r="AD13" s="72">
        <v>1</v>
      </c>
      <c r="AE13" s="72">
        <v>1</v>
      </c>
      <c r="AF13" s="72"/>
      <c r="AG13" s="72">
        <v>1</v>
      </c>
      <c r="AH13" s="72"/>
      <c r="AI13" s="86" t="s">
        <v>133</v>
      </c>
      <c r="AJ13" s="85">
        <v>44972</v>
      </c>
      <c r="AK13" s="4">
        <f>(NETWORKDAYS.INTL(C13,AJ13,1,[1]FESTIVOS!$B$4:B971)-1)</f>
        <v>7</v>
      </c>
      <c r="AL13" s="84"/>
    </row>
    <row r="14" spans="1:144" s="1" customFormat="1" ht="49.5" customHeight="1">
      <c r="A14" s="91">
        <f t="shared" si="0"/>
        <v>5</v>
      </c>
      <c r="B14" s="86" t="s">
        <v>132</v>
      </c>
      <c r="C14" s="89">
        <v>44964</v>
      </c>
      <c r="D14" s="72" t="s">
        <v>108</v>
      </c>
      <c r="E14" s="72">
        <v>3123657875</v>
      </c>
      <c r="F14" s="5" t="s">
        <v>131</v>
      </c>
      <c r="G14" s="72"/>
      <c r="H14" s="72">
        <v>1</v>
      </c>
      <c r="I14" s="72"/>
      <c r="J14" s="72"/>
      <c r="K14" s="72"/>
      <c r="L14" s="72"/>
      <c r="M14" s="72"/>
      <c r="N14" s="72"/>
      <c r="O14" s="72"/>
      <c r="P14" s="72"/>
      <c r="Q14" s="72"/>
      <c r="R14" s="72"/>
      <c r="S14" s="5" t="s">
        <v>130</v>
      </c>
      <c r="T14" s="72" t="s">
        <v>1</v>
      </c>
      <c r="U14" s="5" t="s">
        <v>129</v>
      </c>
      <c r="V14" s="72" t="s">
        <v>104</v>
      </c>
      <c r="W14" s="72">
        <v>1</v>
      </c>
      <c r="X14" s="72"/>
      <c r="Y14" s="72"/>
      <c r="Z14" s="72"/>
      <c r="AA14" s="72"/>
      <c r="AB14" s="72"/>
      <c r="AC14" s="72"/>
      <c r="AD14" s="72">
        <v>1</v>
      </c>
      <c r="AE14" s="72">
        <v>1</v>
      </c>
      <c r="AF14" s="72"/>
      <c r="AG14" s="72"/>
      <c r="AH14" s="72">
        <v>1</v>
      </c>
      <c r="AI14" s="86" t="s">
        <v>128</v>
      </c>
      <c r="AJ14" s="87">
        <v>44981</v>
      </c>
      <c r="AK14" s="4">
        <f>(NETWORKDAYS.INTL(C14,AJ14,1,[1]FESTIVOS!$B$4:B990)-1)</f>
        <v>13</v>
      </c>
      <c r="AL14" s="84"/>
    </row>
    <row r="15" spans="1:144" s="1" customFormat="1" ht="100.5" customHeight="1">
      <c r="A15" s="91">
        <f t="shared" si="0"/>
        <v>6</v>
      </c>
      <c r="B15" s="86" t="s">
        <v>127</v>
      </c>
      <c r="C15" s="89">
        <v>44964</v>
      </c>
      <c r="D15" s="72" t="s">
        <v>126</v>
      </c>
      <c r="E15" s="72">
        <v>3106181186</v>
      </c>
      <c r="F15" s="5" t="s">
        <v>125</v>
      </c>
      <c r="G15" s="72"/>
      <c r="H15" s="72">
        <v>1</v>
      </c>
      <c r="I15" s="72"/>
      <c r="J15" s="72"/>
      <c r="K15" s="72"/>
      <c r="L15" s="72"/>
      <c r="M15" s="72"/>
      <c r="N15" s="72"/>
      <c r="O15" s="72"/>
      <c r="P15" s="72"/>
      <c r="Q15" s="72"/>
      <c r="R15" s="72"/>
      <c r="S15" s="5" t="s">
        <v>124</v>
      </c>
      <c r="T15" s="72" t="s">
        <v>1</v>
      </c>
      <c r="U15" s="5" t="s">
        <v>123</v>
      </c>
      <c r="V15" s="72" t="s">
        <v>103</v>
      </c>
      <c r="W15" s="72">
        <v>1</v>
      </c>
      <c r="X15" s="72"/>
      <c r="Y15" s="72"/>
      <c r="Z15" s="72"/>
      <c r="AA15" s="72"/>
      <c r="AB15" s="72"/>
      <c r="AC15" s="72"/>
      <c r="AD15" s="72">
        <v>1</v>
      </c>
      <c r="AE15" s="72">
        <v>1</v>
      </c>
      <c r="AF15" s="72"/>
      <c r="AG15" s="72"/>
      <c r="AH15" s="72">
        <v>1</v>
      </c>
      <c r="AI15" s="86" t="s">
        <v>122</v>
      </c>
      <c r="AJ15" s="87">
        <v>44973</v>
      </c>
      <c r="AK15" s="4">
        <f>(NETWORKDAYS.INTL(C15,AJ15,1,[1]FESTIVOS!$B$4:B991)-1)</f>
        <v>7</v>
      </c>
      <c r="AL15" s="84"/>
    </row>
    <row r="16" spans="1:144" s="1" customFormat="1" ht="92.25" customHeight="1">
      <c r="A16" s="91">
        <f t="shared" si="0"/>
        <v>7</v>
      </c>
      <c r="B16" s="86" t="s">
        <v>121</v>
      </c>
      <c r="C16" s="87">
        <v>44965</v>
      </c>
      <c r="D16" s="72" t="s">
        <v>120</v>
      </c>
      <c r="E16" s="72">
        <v>3016281859</v>
      </c>
      <c r="F16" s="5" t="s">
        <v>119</v>
      </c>
      <c r="G16" s="72"/>
      <c r="H16" s="72">
        <v>1</v>
      </c>
      <c r="I16" s="72"/>
      <c r="J16" s="72"/>
      <c r="K16" s="72"/>
      <c r="L16" s="72"/>
      <c r="M16" s="72"/>
      <c r="N16" s="72"/>
      <c r="O16" s="72"/>
      <c r="P16" s="72"/>
      <c r="Q16" s="72"/>
      <c r="R16" s="72"/>
      <c r="S16" s="5" t="s">
        <v>118</v>
      </c>
      <c r="T16" s="72" t="s">
        <v>1</v>
      </c>
      <c r="U16" s="5" t="s">
        <v>117</v>
      </c>
      <c r="V16" s="5" t="s">
        <v>106</v>
      </c>
      <c r="W16" s="72">
        <v>1</v>
      </c>
      <c r="X16" s="72"/>
      <c r="Y16" s="72"/>
      <c r="Z16" s="72"/>
      <c r="AA16" s="72"/>
      <c r="AB16" s="72"/>
      <c r="AC16" s="72"/>
      <c r="AD16" s="72">
        <v>1</v>
      </c>
      <c r="AE16" s="72">
        <v>1</v>
      </c>
      <c r="AF16" s="72"/>
      <c r="AG16" s="72">
        <v>1</v>
      </c>
      <c r="AH16" s="72"/>
      <c r="AI16" s="86" t="s">
        <v>116</v>
      </c>
      <c r="AJ16" s="85">
        <v>44977</v>
      </c>
      <c r="AK16" s="4">
        <f>(NETWORKDAYS.INTL(C16,AJ16,1,[1]FESTIVOS!$B$4:B975)-1)</f>
        <v>8</v>
      </c>
      <c r="AL16" s="84"/>
    </row>
    <row r="17" spans="1:38" s="1" customFormat="1" ht="83.25" customHeight="1">
      <c r="A17" s="91">
        <f t="shared" si="0"/>
        <v>8</v>
      </c>
      <c r="B17" s="86" t="s">
        <v>115</v>
      </c>
      <c r="C17" s="88">
        <v>44970</v>
      </c>
      <c r="D17" s="72" t="s">
        <v>114</v>
      </c>
      <c r="E17" s="72" t="s">
        <v>113</v>
      </c>
      <c r="F17" s="5" t="s">
        <v>112</v>
      </c>
      <c r="G17" s="72"/>
      <c r="H17" s="72">
        <v>1</v>
      </c>
      <c r="I17" s="72"/>
      <c r="J17" s="72"/>
      <c r="K17" s="72"/>
      <c r="L17" s="72"/>
      <c r="M17" s="72"/>
      <c r="N17" s="72"/>
      <c r="O17" s="72"/>
      <c r="P17" s="72"/>
      <c r="Q17" s="72"/>
      <c r="R17" s="72"/>
      <c r="S17" s="5" t="s">
        <v>111</v>
      </c>
      <c r="T17" s="72" t="s">
        <v>1</v>
      </c>
      <c r="U17" s="5" t="s">
        <v>110</v>
      </c>
      <c r="V17" s="5" t="s">
        <v>106</v>
      </c>
      <c r="W17" s="72">
        <v>1</v>
      </c>
      <c r="X17" s="72"/>
      <c r="Y17" s="72"/>
      <c r="Z17" s="72"/>
      <c r="AA17" s="72"/>
      <c r="AB17" s="72"/>
      <c r="AC17" s="72"/>
      <c r="AD17" s="72">
        <v>1</v>
      </c>
      <c r="AE17" s="72">
        <v>1</v>
      </c>
      <c r="AF17" s="72"/>
      <c r="AG17" s="72"/>
      <c r="AH17" s="72">
        <v>1</v>
      </c>
      <c r="AI17" s="86" t="s">
        <v>109</v>
      </c>
      <c r="AJ17" s="85">
        <v>44979</v>
      </c>
      <c r="AK17" s="4">
        <f>(NETWORKDAYS.INTL(C17,AJ17,1,[1]FESTIVOS!$B$4:B967)-1)</f>
        <v>7</v>
      </c>
      <c r="AL17" s="84"/>
    </row>
    <row r="18" spans="1:38" s="1" customFormat="1" ht="81.75" customHeight="1">
      <c r="A18" s="91">
        <f t="shared" si="0"/>
        <v>9</v>
      </c>
      <c r="B18" s="86" t="s">
        <v>192</v>
      </c>
      <c r="C18" s="89">
        <v>44970</v>
      </c>
      <c r="D18" s="72" t="s">
        <v>191</v>
      </c>
      <c r="E18" s="72">
        <v>3013041034</v>
      </c>
      <c r="F18" s="5" t="s">
        <v>190</v>
      </c>
      <c r="G18" s="72"/>
      <c r="H18" s="72"/>
      <c r="I18" s="72"/>
      <c r="J18" s="72">
        <v>1</v>
      </c>
      <c r="K18" s="72"/>
      <c r="L18" s="72"/>
      <c r="M18" s="72"/>
      <c r="N18" s="72"/>
      <c r="O18" s="72"/>
      <c r="P18" s="72"/>
      <c r="Q18" s="72"/>
      <c r="R18" s="72"/>
      <c r="S18" s="5" t="s">
        <v>189</v>
      </c>
      <c r="T18" s="5" t="s">
        <v>188</v>
      </c>
      <c r="U18" s="5" t="s">
        <v>187</v>
      </c>
      <c r="V18" s="72" t="s">
        <v>103</v>
      </c>
      <c r="W18" s="72">
        <v>1</v>
      </c>
      <c r="X18" s="72"/>
      <c r="Y18" s="72"/>
      <c r="Z18" s="72"/>
      <c r="AA18" s="72"/>
      <c r="AB18" s="72"/>
      <c r="AC18" s="72"/>
      <c r="AD18" s="72">
        <v>1</v>
      </c>
      <c r="AE18" s="72">
        <v>1</v>
      </c>
      <c r="AF18" s="72"/>
      <c r="AG18" s="72">
        <v>1</v>
      </c>
      <c r="AH18" s="72"/>
      <c r="AI18" s="86" t="s">
        <v>186</v>
      </c>
      <c r="AJ18" s="87">
        <v>44979</v>
      </c>
      <c r="AK18" s="4">
        <f>(NETWORKDAYS.INTL(C18,AJ18,1,[1]FESTIVOS!$B$4:B987)-1)</f>
        <v>7</v>
      </c>
      <c r="AL18" s="84"/>
    </row>
    <row r="19" spans="1:38" s="1" customFormat="1" ht="92.25" customHeight="1">
      <c r="A19" s="91">
        <f t="shared" si="0"/>
        <v>10</v>
      </c>
      <c r="B19" s="86" t="s">
        <v>185</v>
      </c>
      <c r="C19" s="87">
        <v>44972</v>
      </c>
      <c r="D19" s="72" t="s">
        <v>137</v>
      </c>
      <c r="E19" s="72">
        <v>3204999514</v>
      </c>
      <c r="F19" s="5" t="s">
        <v>184</v>
      </c>
      <c r="G19" s="72"/>
      <c r="H19" s="72"/>
      <c r="I19" s="72"/>
      <c r="J19" s="72">
        <v>1</v>
      </c>
      <c r="K19" s="72"/>
      <c r="L19" s="72"/>
      <c r="M19" s="72"/>
      <c r="N19" s="72"/>
      <c r="O19" s="72"/>
      <c r="P19" s="72"/>
      <c r="Q19" s="72"/>
      <c r="R19" s="72"/>
      <c r="S19" s="5" t="s">
        <v>135</v>
      </c>
      <c r="T19" s="72" t="s">
        <v>1</v>
      </c>
      <c r="U19" s="5" t="s">
        <v>183</v>
      </c>
      <c r="V19" s="5" t="s">
        <v>106</v>
      </c>
      <c r="W19" s="72">
        <v>1</v>
      </c>
      <c r="X19" s="72"/>
      <c r="Y19" s="72"/>
      <c r="Z19" s="72"/>
      <c r="AA19" s="72"/>
      <c r="AB19" s="72"/>
      <c r="AC19" s="72"/>
      <c r="AD19" s="72">
        <v>1</v>
      </c>
      <c r="AE19" s="72">
        <v>1</v>
      </c>
      <c r="AF19" s="72"/>
      <c r="AG19" s="72">
        <v>1</v>
      </c>
      <c r="AH19" s="72"/>
      <c r="AI19" s="86" t="s">
        <v>182</v>
      </c>
      <c r="AJ19" s="85">
        <v>44972</v>
      </c>
      <c r="AK19" s="4">
        <f>(NETWORKDAYS.INTL(C19,AJ19,1,[1]FESTIVOS!$B$4:B969)-1)</f>
        <v>0</v>
      </c>
      <c r="AL19" s="84"/>
    </row>
    <row r="20" spans="1:38" s="1" customFormat="1" ht="83.25" customHeight="1">
      <c r="A20" s="91">
        <f t="shared" si="0"/>
        <v>11</v>
      </c>
      <c r="B20" s="86" t="s">
        <v>181</v>
      </c>
      <c r="C20" s="89">
        <v>44972</v>
      </c>
      <c r="D20" s="72" t="s">
        <v>180</v>
      </c>
      <c r="E20" s="72">
        <v>322586284</v>
      </c>
      <c r="F20" s="5" t="s">
        <v>179</v>
      </c>
      <c r="G20" s="72"/>
      <c r="H20" s="72"/>
      <c r="I20" s="72"/>
      <c r="J20" s="72">
        <v>1</v>
      </c>
      <c r="K20" s="72"/>
      <c r="L20" s="72"/>
      <c r="M20" s="72"/>
      <c r="N20" s="72"/>
      <c r="O20" s="72"/>
      <c r="P20" s="72"/>
      <c r="Q20" s="72"/>
      <c r="R20" s="72"/>
      <c r="S20" s="5" t="s">
        <v>178</v>
      </c>
      <c r="T20" s="72" t="s">
        <v>1</v>
      </c>
      <c r="U20" s="5" t="s">
        <v>177</v>
      </c>
      <c r="V20" s="72" t="s">
        <v>176</v>
      </c>
      <c r="W20" s="72">
        <v>1</v>
      </c>
      <c r="X20" s="72"/>
      <c r="Y20" s="72"/>
      <c r="Z20" s="72"/>
      <c r="AA20" s="72"/>
      <c r="AB20" s="72"/>
      <c r="AC20" s="72"/>
      <c r="AD20" s="72">
        <v>1</v>
      </c>
      <c r="AE20" s="72">
        <v>1</v>
      </c>
      <c r="AF20" s="72"/>
      <c r="AG20" s="72">
        <v>1</v>
      </c>
      <c r="AH20" s="72"/>
      <c r="AI20" s="86" t="s">
        <v>175</v>
      </c>
      <c r="AJ20" s="87">
        <v>44977</v>
      </c>
      <c r="AK20" s="4">
        <f>(NETWORKDAYS.INTL(C20,AJ20,1,[1]FESTIVOS!$B$4:B985)-1)</f>
        <v>3</v>
      </c>
      <c r="AL20" s="84"/>
    </row>
    <row r="21" spans="1:38" s="1" customFormat="1" ht="97.5" customHeight="1">
      <c r="A21" s="91">
        <f t="shared" si="0"/>
        <v>12</v>
      </c>
      <c r="B21" s="86" t="s">
        <v>174</v>
      </c>
      <c r="C21" s="89">
        <v>44972</v>
      </c>
      <c r="D21" s="72" t="s">
        <v>173</v>
      </c>
      <c r="E21" s="72">
        <v>63459513</v>
      </c>
      <c r="F21" s="5" t="s">
        <v>172</v>
      </c>
      <c r="G21" s="72"/>
      <c r="H21" s="72">
        <v>1</v>
      </c>
      <c r="I21" s="72"/>
      <c r="J21" s="72"/>
      <c r="K21" s="72"/>
      <c r="L21" s="72"/>
      <c r="M21" s="72"/>
      <c r="N21" s="72"/>
      <c r="O21" s="72"/>
      <c r="P21" s="72"/>
      <c r="Q21" s="72"/>
      <c r="R21" s="72"/>
      <c r="S21" s="5" t="s">
        <v>171</v>
      </c>
      <c r="T21" s="72" t="s">
        <v>1</v>
      </c>
      <c r="U21" s="5" t="s">
        <v>170</v>
      </c>
      <c r="V21" s="72" t="s">
        <v>169</v>
      </c>
      <c r="W21" s="72">
        <v>1</v>
      </c>
      <c r="X21" s="72"/>
      <c r="Y21" s="72"/>
      <c r="Z21" s="72"/>
      <c r="AA21" s="72"/>
      <c r="AB21" s="72"/>
      <c r="AC21" s="72"/>
      <c r="AD21" s="72">
        <v>1</v>
      </c>
      <c r="AE21" s="72">
        <v>1</v>
      </c>
      <c r="AF21" s="72"/>
      <c r="AG21" s="72">
        <v>1</v>
      </c>
      <c r="AH21" s="72"/>
      <c r="AI21" s="86" t="s">
        <v>168</v>
      </c>
      <c r="AJ21" s="87">
        <v>44979</v>
      </c>
      <c r="AK21" s="4">
        <f>(NETWORKDAYS.INTL(C21,AJ21,1,[1]FESTIVOS!$B$4:B989)-1)</f>
        <v>5</v>
      </c>
      <c r="AL21" s="84"/>
    </row>
    <row r="22" spans="1:38" s="1" customFormat="1" ht="94.5" customHeight="1">
      <c r="A22" s="91">
        <f t="shared" si="0"/>
        <v>13</v>
      </c>
      <c r="B22" s="86" t="s">
        <v>167</v>
      </c>
      <c r="C22" s="89">
        <v>44973</v>
      </c>
      <c r="D22" s="72" t="s">
        <v>152</v>
      </c>
      <c r="E22" s="72"/>
      <c r="F22" s="5" t="s">
        <v>166</v>
      </c>
      <c r="G22" s="72"/>
      <c r="H22" s="72"/>
      <c r="I22" s="72"/>
      <c r="J22" s="72">
        <v>1</v>
      </c>
      <c r="K22" s="72"/>
      <c r="L22" s="72"/>
      <c r="M22" s="72"/>
      <c r="N22" s="72"/>
      <c r="O22" s="72"/>
      <c r="P22" s="72"/>
      <c r="Q22" s="72"/>
      <c r="R22" s="90"/>
      <c r="S22" s="5" t="s">
        <v>165</v>
      </c>
      <c r="T22" s="72" t="s">
        <v>1</v>
      </c>
      <c r="U22" s="5" t="s">
        <v>164</v>
      </c>
      <c r="V22" s="72" t="s">
        <v>103</v>
      </c>
      <c r="W22" s="72">
        <v>1</v>
      </c>
      <c r="X22" s="72"/>
      <c r="Y22" s="72"/>
      <c r="Z22" s="72"/>
      <c r="AA22" s="72"/>
      <c r="AB22" s="72"/>
      <c r="AC22" s="72"/>
      <c r="AD22" s="72">
        <v>1</v>
      </c>
      <c r="AE22" s="72">
        <v>1</v>
      </c>
      <c r="AF22" s="72"/>
      <c r="AG22" s="72">
        <v>1</v>
      </c>
      <c r="AH22" s="72"/>
      <c r="AI22" s="86" t="s">
        <v>163</v>
      </c>
      <c r="AJ22" s="87">
        <v>44978</v>
      </c>
      <c r="AK22" s="4">
        <f>(NETWORKDAYS.INTL(C22,AJ22,1,[1]FESTIVOS!$B$4:B986)-1)</f>
        <v>3</v>
      </c>
      <c r="AL22" s="84"/>
    </row>
    <row r="23" spans="1:38" s="1" customFormat="1" ht="88.5" customHeight="1">
      <c r="A23" s="91">
        <f t="shared" si="0"/>
        <v>14</v>
      </c>
      <c r="B23" s="86" t="s">
        <v>162</v>
      </c>
      <c r="C23" s="89">
        <v>44977</v>
      </c>
      <c r="D23" s="72" t="s">
        <v>161</v>
      </c>
      <c r="E23" s="72">
        <v>3204607220</v>
      </c>
      <c r="F23" s="5" t="s">
        <v>160</v>
      </c>
      <c r="G23" s="72"/>
      <c r="H23" s="72">
        <v>1</v>
      </c>
      <c r="I23" s="72"/>
      <c r="J23" s="72"/>
      <c r="K23" s="72"/>
      <c r="L23" s="72"/>
      <c r="M23" s="72"/>
      <c r="N23" s="72"/>
      <c r="O23" s="72"/>
      <c r="P23" s="72"/>
      <c r="Q23" s="72"/>
      <c r="R23" s="72"/>
      <c r="S23" s="5" t="s">
        <v>159</v>
      </c>
      <c r="T23" s="72" t="s">
        <v>1</v>
      </c>
      <c r="U23" s="5" t="s">
        <v>158</v>
      </c>
      <c r="V23" s="72" t="s">
        <v>103</v>
      </c>
      <c r="W23" s="72">
        <v>1</v>
      </c>
      <c r="X23" s="72"/>
      <c r="Y23" s="72"/>
      <c r="Z23" s="72"/>
      <c r="AA23" s="72"/>
      <c r="AB23" s="72">
        <v>1</v>
      </c>
      <c r="AC23" s="72"/>
      <c r="AD23" s="72"/>
      <c r="AE23" s="72">
        <v>1</v>
      </c>
      <c r="AF23" s="72"/>
      <c r="AG23" s="72">
        <v>1</v>
      </c>
      <c r="AH23" s="72"/>
      <c r="AI23" s="86" t="s">
        <v>157</v>
      </c>
      <c r="AJ23" s="87">
        <v>44978</v>
      </c>
      <c r="AK23" s="4">
        <f>(NETWORKDAYS.INTL(C23,AJ23,1,[1]FESTIVOS!$B$4:B988)-1)</f>
        <v>1</v>
      </c>
      <c r="AL23" s="84"/>
    </row>
    <row r="24" spans="1:38" s="1" customFormat="1" ht="72" customHeight="1">
      <c r="A24" s="91">
        <f t="shared" si="0"/>
        <v>15</v>
      </c>
      <c r="B24" s="86" t="s">
        <v>156</v>
      </c>
      <c r="C24" s="87">
        <v>44983</v>
      </c>
      <c r="D24" s="72" t="s">
        <v>155</v>
      </c>
      <c r="E24" s="72">
        <v>6214205</v>
      </c>
      <c r="F24" s="5" t="s">
        <v>154</v>
      </c>
      <c r="G24" s="72"/>
      <c r="H24" s="72">
        <v>1</v>
      </c>
      <c r="I24" s="72"/>
      <c r="J24" s="72"/>
      <c r="K24" s="72"/>
      <c r="L24" s="72"/>
      <c r="M24" s="72"/>
      <c r="N24" s="72"/>
      <c r="O24" s="72"/>
      <c r="P24" s="72"/>
      <c r="Q24" s="72"/>
      <c r="R24" s="72"/>
      <c r="S24" s="5" t="s">
        <v>193</v>
      </c>
      <c r="T24" s="72" t="s">
        <v>1</v>
      </c>
      <c r="U24" s="5" t="s">
        <v>194</v>
      </c>
      <c r="V24" s="5" t="s">
        <v>106</v>
      </c>
      <c r="W24" s="72">
        <v>1</v>
      </c>
      <c r="X24" s="72"/>
      <c r="Y24" s="72"/>
      <c r="Z24" s="72"/>
      <c r="AA24" s="72"/>
      <c r="AB24" s="72"/>
      <c r="AC24" s="72"/>
      <c r="AD24" s="72">
        <v>1</v>
      </c>
      <c r="AE24" s="72">
        <v>1</v>
      </c>
      <c r="AF24" s="72"/>
      <c r="AG24" s="72">
        <v>1</v>
      </c>
      <c r="AH24" s="72"/>
      <c r="AI24" s="86" t="s">
        <v>153</v>
      </c>
      <c r="AJ24" s="85">
        <v>44984</v>
      </c>
      <c r="AK24" s="4">
        <f>(NETWORKDAYS.INTL(C24,AJ24,1,[1]FESTIVOS!$B$4:B972)-1)</f>
        <v>0</v>
      </c>
      <c r="AL24" s="84"/>
    </row>
    <row r="25" spans="1:38" s="1" customFormat="1" ht="72" customHeight="1">
      <c r="A25" s="91">
        <v>16</v>
      </c>
      <c r="B25" s="95" t="s">
        <v>198</v>
      </c>
      <c r="C25" s="85">
        <v>44959</v>
      </c>
      <c r="D25" s="72" t="s">
        <v>215</v>
      </c>
      <c r="E25" s="98" t="s">
        <v>216</v>
      </c>
      <c r="F25" s="5" t="s">
        <v>217</v>
      </c>
      <c r="G25" s="72"/>
      <c r="H25" s="72">
        <v>1</v>
      </c>
      <c r="I25" s="72"/>
      <c r="J25" s="72"/>
      <c r="K25" s="72"/>
      <c r="L25" s="72"/>
      <c r="M25" s="72"/>
      <c r="N25" s="72"/>
      <c r="O25" s="72"/>
      <c r="P25" s="72"/>
      <c r="Q25" s="72"/>
      <c r="R25" s="72"/>
      <c r="S25" s="102" t="s">
        <v>252</v>
      </c>
      <c r="T25" s="102" t="s">
        <v>252</v>
      </c>
      <c r="U25" s="103" t="s">
        <v>253</v>
      </c>
      <c r="V25" s="5" t="s">
        <v>254</v>
      </c>
      <c r="W25" s="72">
        <v>1</v>
      </c>
      <c r="X25" s="72"/>
      <c r="Y25" s="72"/>
      <c r="Z25" s="72"/>
      <c r="AA25" s="72"/>
      <c r="AB25" s="72"/>
      <c r="AC25" s="72"/>
      <c r="AD25" s="72">
        <v>1</v>
      </c>
      <c r="AE25" s="72">
        <v>1</v>
      </c>
      <c r="AF25" s="72"/>
      <c r="AG25" s="72">
        <v>1</v>
      </c>
      <c r="AH25" s="104"/>
      <c r="AI25" s="91" t="s">
        <v>274</v>
      </c>
      <c r="AJ25" s="96">
        <v>44970</v>
      </c>
      <c r="AK25" s="4">
        <v>8</v>
      </c>
      <c r="AL25" s="84"/>
    </row>
    <row r="26" spans="1:38" s="1" customFormat="1" ht="72" customHeight="1">
      <c r="A26" s="91">
        <v>17</v>
      </c>
      <c r="B26" s="91" t="s">
        <v>199</v>
      </c>
      <c r="C26" s="96">
        <v>44963</v>
      </c>
      <c r="D26" s="72" t="s">
        <v>218</v>
      </c>
      <c r="E26" s="72" t="s">
        <v>219</v>
      </c>
      <c r="F26" s="5" t="s">
        <v>220</v>
      </c>
      <c r="G26" s="72"/>
      <c r="H26" s="72">
        <v>1</v>
      </c>
      <c r="I26" s="72"/>
      <c r="J26" s="72"/>
      <c r="K26" s="72"/>
      <c r="L26" s="72"/>
      <c r="M26" s="72"/>
      <c r="N26" s="72"/>
      <c r="O26" s="72"/>
      <c r="P26" s="72"/>
      <c r="Q26" s="72"/>
      <c r="R26" s="72"/>
      <c r="S26" s="102" t="s">
        <v>255</v>
      </c>
      <c r="T26" s="102" t="s">
        <v>255</v>
      </c>
      <c r="U26" s="103" t="s">
        <v>253</v>
      </c>
      <c r="V26" s="5" t="s">
        <v>254</v>
      </c>
      <c r="W26" s="72">
        <v>1</v>
      </c>
      <c r="X26" s="72"/>
      <c r="Y26" s="72"/>
      <c r="Z26" s="72"/>
      <c r="AA26" s="72"/>
      <c r="AB26" s="72"/>
      <c r="AC26" s="72"/>
      <c r="AD26" s="72">
        <v>1</v>
      </c>
      <c r="AE26" s="72">
        <v>1</v>
      </c>
      <c r="AF26" s="72"/>
      <c r="AG26" s="72">
        <v>1</v>
      </c>
      <c r="AH26" s="104"/>
      <c r="AI26" s="91" t="s">
        <v>275</v>
      </c>
      <c r="AJ26" s="96">
        <v>44972</v>
      </c>
      <c r="AK26" s="4">
        <v>8</v>
      </c>
      <c r="AL26" s="84"/>
    </row>
    <row r="27" spans="1:38" s="1" customFormat="1" ht="72" customHeight="1">
      <c r="A27" s="91">
        <v>18</v>
      </c>
      <c r="B27" s="91" t="s">
        <v>200</v>
      </c>
      <c r="C27" s="96">
        <v>44964</v>
      </c>
      <c r="D27" s="72" t="s">
        <v>221</v>
      </c>
      <c r="E27" s="72" t="s">
        <v>222</v>
      </c>
      <c r="F27" s="5" t="s">
        <v>223</v>
      </c>
      <c r="G27" s="72"/>
      <c r="H27" s="72"/>
      <c r="I27" s="72"/>
      <c r="J27" s="72">
        <v>1</v>
      </c>
      <c r="K27" s="72"/>
      <c r="L27" s="72"/>
      <c r="M27" s="72"/>
      <c r="N27" s="72"/>
      <c r="O27" s="72"/>
      <c r="P27" s="72"/>
      <c r="Q27" s="72"/>
      <c r="R27" s="72"/>
      <c r="S27" s="102" t="s">
        <v>256</v>
      </c>
      <c r="T27" s="102" t="s">
        <v>256</v>
      </c>
      <c r="U27" s="103" t="s">
        <v>253</v>
      </c>
      <c r="V27" s="5" t="s">
        <v>254</v>
      </c>
      <c r="W27" s="72">
        <v>1</v>
      </c>
      <c r="X27" s="72"/>
      <c r="Y27" s="72"/>
      <c r="Z27" s="72"/>
      <c r="AA27" s="72"/>
      <c r="AB27" s="72"/>
      <c r="AC27" s="72"/>
      <c r="AD27" s="72">
        <v>1</v>
      </c>
      <c r="AE27" s="72">
        <v>1</v>
      </c>
      <c r="AF27" s="72"/>
      <c r="AG27" s="72">
        <v>1</v>
      </c>
      <c r="AH27" s="104"/>
      <c r="AI27" s="91" t="s">
        <v>276</v>
      </c>
      <c r="AJ27" s="96">
        <v>44972</v>
      </c>
      <c r="AK27" s="4">
        <v>7</v>
      </c>
      <c r="AL27" s="84"/>
    </row>
    <row r="28" spans="1:38" s="1" customFormat="1" ht="72" customHeight="1">
      <c r="A28" s="91">
        <v>19</v>
      </c>
      <c r="B28" s="91" t="s">
        <v>201</v>
      </c>
      <c r="C28" s="96">
        <v>44966</v>
      </c>
      <c r="D28" s="72" t="s">
        <v>224</v>
      </c>
      <c r="E28" s="72" t="s">
        <v>225</v>
      </c>
      <c r="F28" s="5" t="s">
        <v>226</v>
      </c>
      <c r="G28" s="72"/>
      <c r="H28" s="72">
        <v>1</v>
      </c>
      <c r="I28" s="72"/>
      <c r="J28" s="72"/>
      <c r="K28" s="72"/>
      <c r="L28" s="72"/>
      <c r="M28" s="72"/>
      <c r="N28" s="72"/>
      <c r="O28" s="72"/>
      <c r="P28" s="72"/>
      <c r="Q28" s="72"/>
      <c r="R28" s="72"/>
      <c r="S28" s="102" t="s">
        <v>257</v>
      </c>
      <c r="T28" s="102" t="s">
        <v>257</v>
      </c>
      <c r="U28" s="103" t="s">
        <v>258</v>
      </c>
      <c r="V28" s="5" t="s">
        <v>254</v>
      </c>
      <c r="W28" s="72">
        <v>1</v>
      </c>
      <c r="X28" s="72"/>
      <c r="Y28" s="72"/>
      <c r="Z28" s="72"/>
      <c r="AA28" s="72"/>
      <c r="AB28" s="72"/>
      <c r="AC28" s="72"/>
      <c r="AD28" s="72">
        <v>1</v>
      </c>
      <c r="AE28" s="72">
        <v>1</v>
      </c>
      <c r="AF28" s="72"/>
      <c r="AG28" s="72">
        <v>1</v>
      </c>
      <c r="AH28" s="104"/>
      <c r="AI28" s="91" t="s">
        <v>277</v>
      </c>
      <c r="AJ28" s="96">
        <v>44985</v>
      </c>
      <c r="AK28" s="4">
        <v>14</v>
      </c>
      <c r="AL28" s="84"/>
    </row>
    <row r="29" spans="1:38" s="1" customFormat="1" ht="72" customHeight="1">
      <c r="A29" s="91">
        <v>20</v>
      </c>
      <c r="B29" s="97" t="s">
        <v>202</v>
      </c>
      <c r="C29" s="96">
        <v>44967</v>
      </c>
      <c r="D29" s="5">
        <v>0</v>
      </c>
      <c r="E29" s="72">
        <v>0</v>
      </c>
      <c r="F29" s="72" t="s">
        <v>227</v>
      </c>
      <c r="G29" s="72"/>
      <c r="H29" s="72"/>
      <c r="I29" s="72"/>
      <c r="J29" s="72"/>
      <c r="K29" s="72"/>
      <c r="L29" s="72">
        <v>1</v>
      </c>
      <c r="M29" s="72"/>
      <c r="N29" s="72"/>
      <c r="O29" s="72"/>
      <c r="P29" s="72"/>
      <c r="Q29" s="72"/>
      <c r="R29" s="72"/>
      <c r="S29" s="102" t="s">
        <v>259</v>
      </c>
      <c r="T29" s="103" t="s">
        <v>259</v>
      </c>
      <c r="U29" s="103" t="s">
        <v>253</v>
      </c>
      <c r="V29" s="5" t="s">
        <v>254</v>
      </c>
      <c r="W29" s="72">
        <v>1</v>
      </c>
      <c r="X29" s="72"/>
      <c r="Y29" s="72"/>
      <c r="Z29" s="72"/>
      <c r="AA29" s="72"/>
      <c r="AB29" s="72"/>
      <c r="AC29" s="72"/>
      <c r="AD29" s="72">
        <v>1</v>
      </c>
      <c r="AE29" s="72">
        <v>1</v>
      </c>
      <c r="AF29" s="72"/>
      <c r="AG29" s="72">
        <v>1</v>
      </c>
      <c r="AH29" s="104"/>
      <c r="AI29" s="91">
        <v>20231200016151</v>
      </c>
      <c r="AJ29" s="96">
        <v>44979</v>
      </c>
      <c r="AK29" s="4">
        <v>9</v>
      </c>
      <c r="AL29" s="84"/>
    </row>
    <row r="30" spans="1:38" s="1" customFormat="1" ht="72" customHeight="1">
      <c r="A30" s="91">
        <v>21</v>
      </c>
      <c r="B30" s="91" t="s">
        <v>203</v>
      </c>
      <c r="C30" s="96">
        <v>44970</v>
      </c>
      <c r="D30" s="99" t="s">
        <v>228</v>
      </c>
      <c r="E30" s="99" t="s">
        <v>228</v>
      </c>
      <c r="F30" s="5" t="s">
        <v>229</v>
      </c>
      <c r="G30" s="72"/>
      <c r="H30" s="72"/>
      <c r="I30" s="72"/>
      <c r="J30" s="72">
        <v>1</v>
      </c>
      <c r="K30" s="72"/>
      <c r="L30" s="72"/>
      <c r="M30" s="72"/>
      <c r="N30" s="72"/>
      <c r="O30" s="72"/>
      <c r="P30" s="72"/>
      <c r="Q30" s="72"/>
      <c r="R30" s="72"/>
      <c r="S30" s="102" t="s">
        <v>260</v>
      </c>
      <c r="T30" s="103" t="s">
        <v>260</v>
      </c>
      <c r="U30" s="103" t="s">
        <v>258</v>
      </c>
      <c r="V30" s="5" t="s">
        <v>254</v>
      </c>
      <c r="W30" s="72">
        <v>1</v>
      </c>
      <c r="X30" s="72"/>
      <c r="Y30" s="72"/>
      <c r="Z30" s="72"/>
      <c r="AA30" s="72"/>
      <c r="AB30" s="72"/>
      <c r="AC30" s="72"/>
      <c r="AD30" s="72">
        <v>1</v>
      </c>
      <c r="AE30" s="72">
        <v>1</v>
      </c>
      <c r="AF30" s="72"/>
      <c r="AG30" s="72">
        <v>1</v>
      </c>
      <c r="AH30" s="104"/>
      <c r="AI30" s="91" t="s">
        <v>278</v>
      </c>
      <c r="AJ30" s="96">
        <v>44975</v>
      </c>
      <c r="AK30" s="72">
        <v>5</v>
      </c>
      <c r="AL30" s="84"/>
    </row>
    <row r="31" spans="1:38" s="1" customFormat="1" ht="72" customHeight="1">
      <c r="A31" s="91">
        <v>22</v>
      </c>
      <c r="B31" s="91" t="s">
        <v>204</v>
      </c>
      <c r="C31" s="96">
        <v>44981</v>
      </c>
      <c r="D31" s="72">
        <v>53440</v>
      </c>
      <c r="E31" s="72">
        <v>53440</v>
      </c>
      <c r="F31" s="5" t="s">
        <v>230</v>
      </c>
      <c r="G31" s="72"/>
      <c r="H31" s="72"/>
      <c r="I31" s="72"/>
      <c r="J31" s="72"/>
      <c r="K31" s="72"/>
      <c r="L31" s="72">
        <v>1</v>
      </c>
      <c r="M31" s="72"/>
      <c r="N31" s="72"/>
      <c r="O31" s="72"/>
      <c r="P31" s="72"/>
      <c r="Q31" s="72"/>
      <c r="R31" s="72"/>
      <c r="S31" s="102" t="s">
        <v>261</v>
      </c>
      <c r="T31" s="102" t="s">
        <v>261</v>
      </c>
      <c r="U31" s="103" t="s">
        <v>258</v>
      </c>
      <c r="V31" s="5" t="s">
        <v>254</v>
      </c>
      <c r="W31" s="72">
        <v>1</v>
      </c>
      <c r="X31" s="72"/>
      <c r="Y31" s="72"/>
      <c r="Z31" s="72"/>
      <c r="AA31" s="72"/>
      <c r="AB31" s="72"/>
      <c r="AC31" s="72"/>
      <c r="AD31" s="72">
        <v>1</v>
      </c>
      <c r="AE31" s="72">
        <v>1</v>
      </c>
      <c r="AF31" s="72"/>
      <c r="AG31" s="72"/>
      <c r="AH31" s="104">
        <v>1</v>
      </c>
      <c r="AI31" s="91" t="s">
        <v>279</v>
      </c>
      <c r="AJ31" s="96">
        <v>44985</v>
      </c>
      <c r="AK31" s="72">
        <v>3</v>
      </c>
      <c r="AL31" s="84"/>
    </row>
    <row r="32" spans="1:38" s="1" customFormat="1" ht="72" customHeight="1">
      <c r="A32" s="91">
        <v>23</v>
      </c>
      <c r="B32" s="91" t="s">
        <v>205</v>
      </c>
      <c r="C32" s="96">
        <v>44985</v>
      </c>
      <c r="D32" s="98">
        <v>32714</v>
      </c>
      <c r="E32" s="98">
        <v>32714</v>
      </c>
      <c r="F32" s="5" t="s">
        <v>231</v>
      </c>
      <c r="G32" s="72"/>
      <c r="H32" s="72"/>
      <c r="I32" s="72"/>
      <c r="J32" s="72"/>
      <c r="K32" s="72"/>
      <c r="L32" s="72">
        <v>1</v>
      </c>
      <c r="M32" s="72"/>
      <c r="N32" s="72"/>
      <c r="O32" s="72"/>
      <c r="P32" s="72"/>
      <c r="Q32" s="72"/>
      <c r="R32" s="72"/>
      <c r="S32" s="102" t="s">
        <v>261</v>
      </c>
      <c r="T32" s="102" t="s">
        <v>261</v>
      </c>
      <c r="U32" s="103" t="s">
        <v>253</v>
      </c>
      <c r="V32" s="5" t="s">
        <v>254</v>
      </c>
      <c r="W32" s="72">
        <v>1</v>
      </c>
      <c r="X32" s="72"/>
      <c r="Y32" s="72"/>
      <c r="Z32" s="72"/>
      <c r="AA32" s="72"/>
      <c r="AB32" s="72"/>
      <c r="AC32" s="72"/>
      <c r="AD32" s="72">
        <v>1</v>
      </c>
      <c r="AE32" s="72">
        <v>1</v>
      </c>
      <c r="AF32" s="72"/>
      <c r="AG32" s="72">
        <v>1</v>
      </c>
      <c r="AH32" s="104"/>
      <c r="AI32" s="91" t="s">
        <v>205</v>
      </c>
      <c r="AJ32" s="96">
        <v>44985</v>
      </c>
      <c r="AK32" s="72">
        <v>1</v>
      </c>
      <c r="AL32" s="84"/>
    </row>
    <row r="33" spans="1:38" s="1" customFormat="1" ht="72" customHeight="1">
      <c r="A33" s="91">
        <v>24</v>
      </c>
      <c r="B33" s="91" t="s">
        <v>206</v>
      </c>
      <c r="C33" s="96">
        <v>44960</v>
      </c>
      <c r="D33" s="98" t="s">
        <v>232</v>
      </c>
      <c r="E33" s="98" t="s">
        <v>233</v>
      </c>
      <c r="F33" s="72" t="s">
        <v>234</v>
      </c>
      <c r="G33" s="72"/>
      <c r="H33" s="72">
        <v>1</v>
      </c>
      <c r="I33" s="72"/>
      <c r="J33" s="72"/>
      <c r="K33" s="72"/>
      <c r="L33" s="72"/>
      <c r="M33" s="72"/>
      <c r="N33" s="72"/>
      <c r="O33" s="72"/>
      <c r="P33" s="72"/>
      <c r="Q33" s="72"/>
      <c r="R33" s="72"/>
      <c r="S33" s="102" t="s">
        <v>262</v>
      </c>
      <c r="T33" s="102" t="s">
        <v>262</v>
      </c>
      <c r="U33" s="103" t="s">
        <v>263</v>
      </c>
      <c r="V33" s="5" t="s">
        <v>254</v>
      </c>
      <c r="W33" s="72">
        <v>1</v>
      </c>
      <c r="X33" s="72"/>
      <c r="Y33" s="72"/>
      <c r="Z33" s="72"/>
      <c r="AA33" s="72"/>
      <c r="AB33" s="72"/>
      <c r="AC33" s="72"/>
      <c r="AD33" s="72">
        <v>1</v>
      </c>
      <c r="AE33" s="72">
        <v>1</v>
      </c>
      <c r="AF33" s="72"/>
      <c r="AG33" s="72">
        <v>1</v>
      </c>
      <c r="AH33" s="104"/>
      <c r="AI33" s="91" t="s">
        <v>280</v>
      </c>
      <c r="AJ33" s="96">
        <v>44979</v>
      </c>
      <c r="AK33" s="72">
        <v>14</v>
      </c>
      <c r="AL33" s="84"/>
    </row>
    <row r="34" spans="1:38" s="1" customFormat="1" ht="72" customHeight="1">
      <c r="A34" s="91">
        <v>25</v>
      </c>
      <c r="B34" s="91" t="s">
        <v>207</v>
      </c>
      <c r="C34" s="96">
        <v>44966</v>
      </c>
      <c r="D34" s="100" t="s">
        <v>235</v>
      </c>
      <c r="E34" s="100" t="s">
        <v>236</v>
      </c>
      <c r="F34" s="5" t="s">
        <v>237</v>
      </c>
      <c r="G34" s="72"/>
      <c r="H34" s="72">
        <v>1</v>
      </c>
      <c r="I34" s="72"/>
      <c r="J34" s="72"/>
      <c r="K34" s="72"/>
      <c r="L34" s="72"/>
      <c r="M34" s="72"/>
      <c r="N34" s="72"/>
      <c r="O34" s="72"/>
      <c r="P34" s="72"/>
      <c r="Q34" s="72"/>
      <c r="R34" s="72"/>
      <c r="S34" s="102" t="s">
        <v>257</v>
      </c>
      <c r="T34" s="102" t="s">
        <v>257</v>
      </c>
      <c r="U34" s="103" t="s">
        <v>264</v>
      </c>
      <c r="V34" s="5" t="s">
        <v>254</v>
      </c>
      <c r="W34" s="72">
        <v>1</v>
      </c>
      <c r="X34" s="72"/>
      <c r="Y34" s="72"/>
      <c r="Z34" s="72"/>
      <c r="AA34" s="72"/>
      <c r="AB34" s="72"/>
      <c r="AC34" s="72"/>
      <c r="AD34" s="72">
        <v>1</v>
      </c>
      <c r="AE34" s="72">
        <v>1</v>
      </c>
      <c r="AF34" s="72"/>
      <c r="AG34" s="72">
        <v>1</v>
      </c>
      <c r="AH34" s="104"/>
      <c r="AI34" s="91" t="s">
        <v>281</v>
      </c>
      <c r="AJ34" s="96">
        <v>44972</v>
      </c>
      <c r="AK34" s="72">
        <v>5</v>
      </c>
      <c r="AL34" s="84"/>
    </row>
    <row r="35" spans="1:38" s="1" customFormat="1" ht="72" customHeight="1">
      <c r="A35" s="91">
        <v>26</v>
      </c>
      <c r="B35" s="91" t="s">
        <v>208</v>
      </c>
      <c r="C35" s="96">
        <v>44972</v>
      </c>
      <c r="D35" s="100">
        <v>91420070</v>
      </c>
      <c r="E35" s="100">
        <v>91420070</v>
      </c>
      <c r="F35" s="5" t="s">
        <v>238</v>
      </c>
      <c r="G35" s="72"/>
      <c r="H35" s="72">
        <v>1</v>
      </c>
      <c r="I35" s="72"/>
      <c r="J35" s="72"/>
      <c r="K35" s="72"/>
      <c r="L35" s="72"/>
      <c r="M35" s="72"/>
      <c r="N35" s="72"/>
      <c r="O35" s="72"/>
      <c r="P35" s="72"/>
      <c r="Q35" s="72"/>
      <c r="R35" s="72"/>
      <c r="S35" s="102" t="s">
        <v>257</v>
      </c>
      <c r="T35" s="102" t="s">
        <v>257</v>
      </c>
      <c r="U35" s="103" t="s">
        <v>258</v>
      </c>
      <c r="V35" s="5" t="s">
        <v>254</v>
      </c>
      <c r="W35" s="72">
        <v>1</v>
      </c>
      <c r="X35" s="72"/>
      <c r="Y35" s="72"/>
      <c r="Z35" s="72"/>
      <c r="AA35" s="72"/>
      <c r="AB35" s="72"/>
      <c r="AC35" s="72"/>
      <c r="AD35" s="72">
        <v>1</v>
      </c>
      <c r="AE35" s="72">
        <v>1</v>
      </c>
      <c r="AF35" s="72"/>
      <c r="AG35" s="72">
        <v>1</v>
      </c>
      <c r="AH35" s="104"/>
      <c r="AI35" s="91" t="s">
        <v>282</v>
      </c>
      <c r="AJ35" s="96">
        <v>44978</v>
      </c>
      <c r="AK35" s="72">
        <v>5</v>
      </c>
      <c r="AL35" s="84"/>
    </row>
    <row r="36" spans="1:38" s="1" customFormat="1" ht="72" customHeight="1">
      <c r="A36" s="91">
        <v>27</v>
      </c>
      <c r="B36" s="91" t="s">
        <v>209</v>
      </c>
      <c r="C36" s="96">
        <v>44958</v>
      </c>
      <c r="D36" s="101" t="s">
        <v>239</v>
      </c>
      <c r="E36" s="101" t="s">
        <v>239</v>
      </c>
      <c r="F36" s="5" t="s">
        <v>240</v>
      </c>
      <c r="G36" s="72"/>
      <c r="H36" s="72">
        <v>1</v>
      </c>
      <c r="I36" s="72"/>
      <c r="J36" s="72"/>
      <c r="K36" s="72"/>
      <c r="L36" s="72"/>
      <c r="M36" s="72"/>
      <c r="N36" s="72"/>
      <c r="O36" s="72"/>
      <c r="P36" s="72"/>
      <c r="Q36" s="72"/>
      <c r="R36" s="72"/>
      <c r="S36" s="102" t="s">
        <v>265</v>
      </c>
      <c r="T36" s="102" t="s">
        <v>265</v>
      </c>
      <c r="U36" s="103" t="s">
        <v>253</v>
      </c>
      <c r="V36" s="5" t="s">
        <v>266</v>
      </c>
      <c r="W36" s="72">
        <v>1</v>
      </c>
      <c r="X36" s="72"/>
      <c r="Y36" s="72"/>
      <c r="Z36" s="72"/>
      <c r="AA36" s="72"/>
      <c r="AB36" s="72"/>
      <c r="AC36" s="72"/>
      <c r="AD36" s="72">
        <v>1</v>
      </c>
      <c r="AE36" s="72">
        <v>1</v>
      </c>
      <c r="AF36" s="72"/>
      <c r="AG36" s="72">
        <v>1</v>
      </c>
      <c r="AH36" s="104"/>
      <c r="AI36" s="91" t="s">
        <v>283</v>
      </c>
      <c r="AJ36" s="96">
        <v>44970</v>
      </c>
      <c r="AK36" s="72">
        <v>9</v>
      </c>
      <c r="AL36" s="84"/>
    </row>
    <row r="37" spans="1:38" s="1" customFormat="1" ht="72" customHeight="1">
      <c r="A37" s="91">
        <v>28</v>
      </c>
      <c r="B37" s="91" t="s">
        <v>210</v>
      </c>
      <c r="C37" s="96">
        <v>44958</v>
      </c>
      <c r="D37" s="72">
        <v>3233950557</v>
      </c>
      <c r="E37" s="72">
        <v>3233950557</v>
      </c>
      <c r="F37" s="5" t="s">
        <v>241</v>
      </c>
      <c r="G37" s="72"/>
      <c r="H37" s="72"/>
      <c r="I37" s="72"/>
      <c r="J37" s="72">
        <v>1</v>
      </c>
      <c r="K37" s="72"/>
      <c r="L37" s="72"/>
      <c r="M37" s="72"/>
      <c r="N37" s="72"/>
      <c r="O37" s="72"/>
      <c r="P37" s="72"/>
      <c r="Q37" s="72"/>
      <c r="R37" s="72"/>
      <c r="S37" s="102" t="s">
        <v>267</v>
      </c>
      <c r="T37" s="102" t="s">
        <v>267</v>
      </c>
      <c r="U37" s="103" t="s">
        <v>258</v>
      </c>
      <c r="V37" s="5" t="s">
        <v>266</v>
      </c>
      <c r="W37" s="72">
        <v>1</v>
      </c>
      <c r="X37" s="72"/>
      <c r="Y37" s="72"/>
      <c r="Z37" s="72"/>
      <c r="AA37" s="72"/>
      <c r="AB37" s="72">
        <v>1</v>
      </c>
      <c r="AC37" s="72"/>
      <c r="AD37" s="72"/>
      <c r="AE37" s="72">
        <v>1</v>
      </c>
      <c r="AF37" s="72"/>
      <c r="AG37" s="72">
        <v>1</v>
      </c>
      <c r="AH37" s="104"/>
      <c r="AI37" s="91" t="s">
        <v>284</v>
      </c>
      <c r="AJ37" s="96">
        <v>44970</v>
      </c>
      <c r="AK37" s="72">
        <v>9</v>
      </c>
      <c r="AL37" s="84"/>
    </row>
    <row r="38" spans="1:38" s="1" customFormat="1" ht="72" customHeight="1">
      <c r="A38" s="91">
        <v>29</v>
      </c>
      <c r="B38" s="91" t="s">
        <v>211</v>
      </c>
      <c r="C38" s="96">
        <v>44971</v>
      </c>
      <c r="D38" s="100" t="s">
        <v>242</v>
      </c>
      <c r="E38" s="100" t="s">
        <v>243</v>
      </c>
      <c r="F38" s="5" t="s">
        <v>244</v>
      </c>
      <c r="G38" s="72"/>
      <c r="H38" s="72"/>
      <c r="I38" s="72"/>
      <c r="J38" s="72">
        <v>1</v>
      </c>
      <c r="K38" s="72"/>
      <c r="L38" s="72"/>
      <c r="M38" s="72"/>
      <c r="N38" s="72"/>
      <c r="O38" s="72"/>
      <c r="P38" s="72"/>
      <c r="Q38" s="72"/>
      <c r="R38" s="72"/>
      <c r="S38" s="102" t="s">
        <v>268</v>
      </c>
      <c r="T38" s="102" t="s">
        <v>268</v>
      </c>
      <c r="U38" s="103" t="s">
        <v>258</v>
      </c>
      <c r="V38" s="5" t="s">
        <v>266</v>
      </c>
      <c r="W38" s="72">
        <v>1</v>
      </c>
      <c r="X38" s="72"/>
      <c r="Y38" s="72"/>
      <c r="Z38" s="72"/>
      <c r="AA38" s="72"/>
      <c r="AB38" s="72">
        <v>1</v>
      </c>
      <c r="AC38" s="72"/>
      <c r="AD38" s="72"/>
      <c r="AE38" s="72">
        <v>1</v>
      </c>
      <c r="AF38" s="72"/>
      <c r="AG38" s="72">
        <v>1</v>
      </c>
      <c r="AH38" s="104"/>
      <c r="AI38" s="91" t="s">
        <v>285</v>
      </c>
      <c r="AJ38" s="96">
        <v>44975</v>
      </c>
      <c r="AK38" s="72">
        <v>4</v>
      </c>
      <c r="AL38" s="84"/>
    </row>
    <row r="39" spans="1:38" s="1" customFormat="1" ht="72" customHeight="1">
      <c r="A39" s="91">
        <v>30</v>
      </c>
      <c r="B39" s="91" t="s">
        <v>212</v>
      </c>
      <c r="C39" s="96">
        <v>44973</v>
      </c>
      <c r="D39" s="100" t="s">
        <v>245</v>
      </c>
      <c r="E39" s="100" t="s">
        <v>245</v>
      </c>
      <c r="F39" s="5" t="s">
        <v>246</v>
      </c>
      <c r="G39" s="72"/>
      <c r="H39" s="72"/>
      <c r="I39" s="72"/>
      <c r="J39" s="72">
        <v>1</v>
      </c>
      <c r="K39" s="72"/>
      <c r="L39" s="72"/>
      <c r="M39" s="72"/>
      <c r="N39" s="72"/>
      <c r="O39" s="72"/>
      <c r="P39" s="72"/>
      <c r="Q39" s="72"/>
      <c r="R39" s="72"/>
      <c r="S39" s="102" t="s">
        <v>269</v>
      </c>
      <c r="T39" s="102" t="s">
        <v>269</v>
      </c>
      <c r="U39" s="103" t="s">
        <v>270</v>
      </c>
      <c r="V39" s="5" t="s">
        <v>266</v>
      </c>
      <c r="W39" s="72">
        <v>1</v>
      </c>
      <c r="X39" s="72"/>
      <c r="Y39" s="72"/>
      <c r="Z39" s="72"/>
      <c r="AA39" s="72"/>
      <c r="AB39" s="72"/>
      <c r="AC39" s="72"/>
      <c r="AD39" s="72">
        <v>1</v>
      </c>
      <c r="AE39" s="72">
        <v>1</v>
      </c>
      <c r="AF39" s="72"/>
      <c r="AG39" s="72">
        <v>1</v>
      </c>
      <c r="AH39" s="104"/>
      <c r="AI39" s="91" t="s">
        <v>286</v>
      </c>
      <c r="AJ39" s="96">
        <v>44985</v>
      </c>
      <c r="AK39" s="72">
        <v>9</v>
      </c>
      <c r="AL39" s="84"/>
    </row>
    <row r="40" spans="1:38" s="1" customFormat="1" ht="72" customHeight="1">
      <c r="A40" s="91">
        <v>31</v>
      </c>
      <c r="B40" s="91" t="s">
        <v>213</v>
      </c>
      <c r="C40" s="96">
        <v>44980</v>
      </c>
      <c r="D40" s="101" t="s">
        <v>247</v>
      </c>
      <c r="E40" s="100" t="s">
        <v>248</v>
      </c>
      <c r="F40" s="5" t="s">
        <v>249</v>
      </c>
      <c r="G40" s="72"/>
      <c r="H40" s="72">
        <v>1</v>
      </c>
      <c r="I40" s="72"/>
      <c r="J40" s="72"/>
      <c r="K40" s="72"/>
      <c r="L40" s="72"/>
      <c r="M40" s="72"/>
      <c r="N40" s="72"/>
      <c r="O40" s="72"/>
      <c r="P40" s="72"/>
      <c r="Q40" s="72"/>
      <c r="R40" s="72"/>
      <c r="S40" s="102" t="s">
        <v>271</v>
      </c>
      <c r="T40" s="102" t="s">
        <v>271</v>
      </c>
      <c r="U40" s="102" t="s">
        <v>271</v>
      </c>
      <c r="V40" s="5" t="s">
        <v>266</v>
      </c>
      <c r="W40" s="72">
        <v>1</v>
      </c>
      <c r="X40" s="72"/>
      <c r="Y40" s="72"/>
      <c r="Z40" s="72"/>
      <c r="AA40" s="72"/>
      <c r="AB40" s="72"/>
      <c r="AC40" s="72"/>
      <c r="AD40" s="72">
        <v>1</v>
      </c>
      <c r="AE40" s="72"/>
      <c r="AF40" s="72">
        <v>1</v>
      </c>
      <c r="AG40" s="72"/>
      <c r="AH40" s="104"/>
      <c r="AI40" s="91"/>
      <c r="AJ40" s="96"/>
      <c r="AK40" s="72">
        <v>0</v>
      </c>
      <c r="AL40" s="84"/>
    </row>
    <row r="41" spans="1:38" s="1" customFormat="1" ht="72" customHeight="1">
      <c r="A41" s="91">
        <v>32</v>
      </c>
      <c r="B41" s="91" t="s">
        <v>214</v>
      </c>
      <c r="C41" s="96">
        <v>44981</v>
      </c>
      <c r="D41" s="72" t="s">
        <v>250</v>
      </c>
      <c r="E41" s="72" t="s">
        <v>250</v>
      </c>
      <c r="F41" s="5" t="s">
        <v>251</v>
      </c>
      <c r="G41" s="72"/>
      <c r="H41" s="72"/>
      <c r="I41" s="72"/>
      <c r="J41" s="72">
        <v>1</v>
      </c>
      <c r="K41" s="72"/>
      <c r="L41" s="72"/>
      <c r="M41" s="72"/>
      <c r="N41" s="72"/>
      <c r="O41" s="72"/>
      <c r="P41" s="72"/>
      <c r="Q41" s="72"/>
      <c r="R41" s="72"/>
      <c r="S41" s="102" t="s">
        <v>272</v>
      </c>
      <c r="T41" s="102" t="s">
        <v>273</v>
      </c>
      <c r="U41" s="103"/>
      <c r="V41" s="5" t="s">
        <v>266</v>
      </c>
      <c r="W41" s="72">
        <v>1</v>
      </c>
      <c r="X41" s="72"/>
      <c r="Y41" s="72"/>
      <c r="Z41" s="72"/>
      <c r="AA41" s="72"/>
      <c r="AB41" s="72">
        <v>1</v>
      </c>
      <c r="AC41" s="72"/>
      <c r="AD41" s="72"/>
      <c r="AE41" s="72"/>
      <c r="AF41" s="72">
        <v>1</v>
      </c>
      <c r="AG41" s="72"/>
      <c r="AH41" s="104"/>
      <c r="AI41" s="91"/>
      <c r="AJ41" s="72"/>
      <c r="AK41" s="72">
        <v>0</v>
      </c>
      <c r="AL41" s="84"/>
    </row>
    <row r="42" spans="1:38" s="1" customFormat="1" ht="72" customHeight="1">
      <c r="A42" s="91">
        <v>33</v>
      </c>
      <c r="B42" s="86" t="s">
        <v>287</v>
      </c>
      <c r="C42" s="87">
        <v>44943</v>
      </c>
      <c r="D42" s="72" t="s">
        <v>288</v>
      </c>
      <c r="E42" s="72" t="s">
        <v>289</v>
      </c>
      <c r="F42" s="5" t="s">
        <v>290</v>
      </c>
      <c r="G42" s="72"/>
      <c r="H42" s="72">
        <v>1</v>
      </c>
      <c r="I42" s="72"/>
      <c r="J42" s="72"/>
      <c r="K42" s="72"/>
      <c r="L42" s="72"/>
      <c r="M42" s="72"/>
      <c r="N42" s="72"/>
      <c r="O42" s="72"/>
      <c r="P42" s="72"/>
      <c r="Q42" s="72"/>
      <c r="R42" s="72"/>
      <c r="S42" s="5" t="s">
        <v>291</v>
      </c>
      <c r="T42" s="102" t="s">
        <v>291</v>
      </c>
      <c r="U42" s="5" t="s">
        <v>292</v>
      </c>
      <c r="V42" s="5" t="s">
        <v>293</v>
      </c>
      <c r="W42" s="72">
        <v>1</v>
      </c>
      <c r="X42" s="72"/>
      <c r="Y42" s="72"/>
      <c r="Z42" s="5"/>
      <c r="AA42" s="5"/>
      <c r="AB42" s="72">
        <v>1</v>
      </c>
      <c r="AC42" s="72"/>
      <c r="AD42" s="72"/>
      <c r="AE42" s="72">
        <v>1</v>
      </c>
      <c r="AF42" s="72"/>
      <c r="AG42" s="72">
        <v>1</v>
      </c>
      <c r="AH42" s="72"/>
      <c r="AI42" s="72" t="s">
        <v>294</v>
      </c>
      <c r="AJ42" s="85">
        <v>44960</v>
      </c>
      <c r="AK42" s="72">
        <v>13</v>
      </c>
      <c r="AL42" s="84"/>
    </row>
    <row r="43" spans="1:38" s="1" customFormat="1" ht="72" customHeight="1">
      <c r="A43" s="91">
        <v>34</v>
      </c>
      <c r="B43" s="86" t="s">
        <v>295</v>
      </c>
      <c r="C43" s="87">
        <v>44963</v>
      </c>
      <c r="D43" s="72" t="s">
        <v>296</v>
      </c>
      <c r="E43" s="72" t="s">
        <v>289</v>
      </c>
      <c r="F43" s="5" t="s">
        <v>297</v>
      </c>
      <c r="G43" s="72"/>
      <c r="H43" s="72">
        <v>1</v>
      </c>
      <c r="I43" s="72"/>
      <c r="J43" s="72"/>
      <c r="K43" s="72"/>
      <c r="L43" s="72"/>
      <c r="M43" s="72"/>
      <c r="N43" s="72"/>
      <c r="O43" s="72"/>
      <c r="P43" s="72"/>
      <c r="Q43" s="72"/>
      <c r="R43" s="72"/>
      <c r="S43" s="5" t="s">
        <v>298</v>
      </c>
      <c r="T43" s="102" t="s">
        <v>298</v>
      </c>
      <c r="U43" s="5" t="s">
        <v>292</v>
      </c>
      <c r="V43" s="5" t="s">
        <v>299</v>
      </c>
      <c r="W43" s="72">
        <v>1</v>
      </c>
      <c r="X43" s="72"/>
      <c r="Y43" s="72"/>
      <c r="Z43" s="5"/>
      <c r="AA43" s="5"/>
      <c r="AB43" s="72">
        <v>1</v>
      </c>
      <c r="AC43" s="72"/>
      <c r="AD43" s="72"/>
      <c r="AE43" s="72">
        <v>1</v>
      </c>
      <c r="AF43" s="72"/>
      <c r="AG43" s="72">
        <v>1</v>
      </c>
      <c r="AH43" s="72"/>
      <c r="AI43" s="5" t="s">
        <v>300</v>
      </c>
      <c r="AJ43" s="85">
        <v>44967</v>
      </c>
      <c r="AK43" s="72">
        <v>4</v>
      </c>
      <c r="AL43" s="84"/>
    </row>
    <row r="44" spans="1:38" s="1" customFormat="1" ht="72" customHeight="1">
      <c r="A44" s="91">
        <v>35</v>
      </c>
      <c r="B44" s="86" t="s">
        <v>301</v>
      </c>
      <c r="C44" s="87">
        <v>44963</v>
      </c>
      <c r="D44" s="72" t="s">
        <v>302</v>
      </c>
      <c r="E44" s="72" t="s">
        <v>289</v>
      </c>
      <c r="F44" s="5" t="s">
        <v>303</v>
      </c>
      <c r="G44" s="72"/>
      <c r="H44" s="72">
        <v>1</v>
      </c>
      <c r="I44" s="72"/>
      <c r="J44" s="72"/>
      <c r="K44" s="72"/>
      <c r="L44" s="72"/>
      <c r="M44" s="72"/>
      <c r="N44" s="72"/>
      <c r="O44" s="72"/>
      <c r="P44" s="72"/>
      <c r="Q44" s="72"/>
      <c r="R44" s="72"/>
      <c r="S44" s="5" t="s">
        <v>304</v>
      </c>
      <c r="T44" s="5" t="s">
        <v>305</v>
      </c>
      <c r="U44" s="5" t="s">
        <v>292</v>
      </c>
      <c r="V44" s="5" t="s">
        <v>293</v>
      </c>
      <c r="W44" s="72">
        <v>1</v>
      </c>
      <c r="X44" s="72"/>
      <c r="Y44" s="72"/>
      <c r="Z44" s="5"/>
      <c r="AA44" s="5"/>
      <c r="AB44" s="72">
        <v>1</v>
      </c>
      <c r="AC44" s="72"/>
      <c r="AD44" s="72"/>
      <c r="AE44" s="72">
        <v>1</v>
      </c>
      <c r="AF44" s="72"/>
      <c r="AG44" s="72">
        <v>1</v>
      </c>
      <c r="AH44" s="72"/>
      <c r="AI44" s="72" t="s">
        <v>306</v>
      </c>
      <c r="AJ44" s="85">
        <v>44978</v>
      </c>
      <c r="AK44" s="72">
        <v>11</v>
      </c>
      <c r="AL44" s="84"/>
    </row>
    <row r="45" spans="1:38" s="1" customFormat="1" ht="72" customHeight="1">
      <c r="A45" s="91">
        <v>36</v>
      </c>
      <c r="B45" s="86" t="s">
        <v>307</v>
      </c>
      <c r="C45" s="87">
        <v>44971</v>
      </c>
      <c r="D45" s="72" t="s">
        <v>308</v>
      </c>
      <c r="E45" s="72" t="s">
        <v>289</v>
      </c>
      <c r="F45" s="5" t="s">
        <v>309</v>
      </c>
      <c r="G45" s="72"/>
      <c r="H45" s="72">
        <v>1</v>
      </c>
      <c r="I45" s="72"/>
      <c r="J45" s="72"/>
      <c r="K45" s="72"/>
      <c r="L45" s="72"/>
      <c r="M45" s="72"/>
      <c r="N45" s="72"/>
      <c r="O45" s="72"/>
      <c r="P45" s="72"/>
      <c r="Q45" s="72"/>
      <c r="R45" s="72"/>
      <c r="S45" s="5" t="s">
        <v>291</v>
      </c>
      <c r="T45" s="5" t="s">
        <v>310</v>
      </c>
      <c r="U45" s="5" t="s">
        <v>315</v>
      </c>
      <c r="V45" s="5" t="s">
        <v>299</v>
      </c>
      <c r="W45" s="72">
        <v>1</v>
      </c>
      <c r="X45" s="72"/>
      <c r="Y45" s="72"/>
      <c r="Z45" s="5"/>
      <c r="AA45" s="5"/>
      <c r="AB45" s="72">
        <v>1</v>
      </c>
      <c r="AC45" s="72"/>
      <c r="AD45" s="72"/>
      <c r="AE45" s="72"/>
      <c r="AF45" s="72">
        <v>1</v>
      </c>
      <c r="AG45" s="72"/>
      <c r="AH45" s="72"/>
      <c r="AI45" s="72"/>
      <c r="AJ45" s="85"/>
      <c r="AK45" s="72">
        <v>0</v>
      </c>
      <c r="AL45" s="84"/>
    </row>
    <row r="46" spans="1:38" s="1" customFormat="1" ht="72" customHeight="1">
      <c r="A46" s="91">
        <v>37</v>
      </c>
      <c r="B46" s="86" t="s">
        <v>311</v>
      </c>
      <c r="C46" s="87">
        <v>44972</v>
      </c>
      <c r="D46" s="72" t="s">
        <v>312</v>
      </c>
      <c r="E46" s="72" t="s">
        <v>289</v>
      </c>
      <c r="F46" s="5" t="s">
        <v>312</v>
      </c>
      <c r="G46" s="72"/>
      <c r="H46" s="72">
        <v>1</v>
      </c>
      <c r="I46" s="72"/>
      <c r="J46" s="72"/>
      <c r="K46" s="72"/>
      <c r="L46" s="72"/>
      <c r="M46" s="72"/>
      <c r="N46" s="72"/>
      <c r="O46" s="72"/>
      <c r="P46" s="72"/>
      <c r="Q46" s="72"/>
      <c r="R46" s="72"/>
      <c r="S46" s="5" t="s">
        <v>313</v>
      </c>
      <c r="T46" s="5" t="s">
        <v>314</v>
      </c>
      <c r="U46" s="5" t="s">
        <v>315</v>
      </c>
      <c r="V46" s="5" t="s">
        <v>299</v>
      </c>
      <c r="W46" s="72">
        <v>1</v>
      </c>
      <c r="X46" s="72"/>
      <c r="Y46" s="72"/>
      <c r="Z46" s="5"/>
      <c r="AA46" s="5"/>
      <c r="AB46" s="72">
        <v>1</v>
      </c>
      <c r="AC46" s="72"/>
      <c r="AD46" s="72"/>
      <c r="AE46" s="72"/>
      <c r="AF46" s="72">
        <v>1</v>
      </c>
      <c r="AG46" s="72"/>
      <c r="AH46" s="72"/>
      <c r="AI46" s="72"/>
      <c r="AJ46" s="85"/>
      <c r="AK46" s="72">
        <v>0</v>
      </c>
      <c r="AL46" s="84"/>
    </row>
    <row r="47" spans="1:38" s="1" customFormat="1" ht="72" customHeight="1">
      <c r="A47" s="91">
        <v>38</v>
      </c>
      <c r="B47" s="86" t="s">
        <v>316</v>
      </c>
      <c r="C47" s="87">
        <v>44980</v>
      </c>
      <c r="D47" s="72" t="s">
        <v>296</v>
      </c>
      <c r="E47" s="72" t="s">
        <v>289</v>
      </c>
      <c r="F47" s="5" t="s">
        <v>317</v>
      </c>
      <c r="G47" s="72"/>
      <c r="H47" s="72">
        <v>1</v>
      </c>
      <c r="I47" s="72"/>
      <c r="J47" s="72"/>
      <c r="K47" s="72"/>
      <c r="L47" s="72"/>
      <c r="M47" s="72"/>
      <c r="N47" s="72"/>
      <c r="O47" s="72"/>
      <c r="P47" s="72"/>
      <c r="Q47" s="72"/>
      <c r="R47" s="72"/>
      <c r="S47" s="5" t="s">
        <v>318</v>
      </c>
      <c r="T47" s="5" t="s">
        <v>319</v>
      </c>
      <c r="U47" s="5" t="s">
        <v>315</v>
      </c>
      <c r="V47" s="5" t="s">
        <v>299</v>
      </c>
      <c r="W47" s="72">
        <v>1</v>
      </c>
      <c r="X47" s="72"/>
      <c r="Y47" s="72"/>
      <c r="Z47" s="5"/>
      <c r="AA47" s="5"/>
      <c r="AB47" s="72"/>
      <c r="AC47" s="72"/>
      <c r="AD47" s="72"/>
      <c r="AE47" s="72"/>
      <c r="AF47" s="72">
        <v>1</v>
      </c>
      <c r="AG47" s="72"/>
      <c r="AH47" s="72"/>
      <c r="AI47" s="72"/>
      <c r="AJ47" s="85"/>
      <c r="AK47" s="72">
        <v>0</v>
      </c>
      <c r="AL47" s="84"/>
    </row>
    <row r="48" spans="1:38" s="1" customFormat="1" ht="72" customHeight="1">
      <c r="A48" s="91">
        <v>39</v>
      </c>
      <c r="B48" s="86" t="s">
        <v>320</v>
      </c>
      <c r="C48" s="87">
        <v>44978</v>
      </c>
      <c r="D48" s="72" t="s">
        <v>321</v>
      </c>
      <c r="E48" s="72" t="s">
        <v>289</v>
      </c>
      <c r="F48" s="5" t="s">
        <v>321</v>
      </c>
      <c r="G48" s="72"/>
      <c r="H48" s="72">
        <v>1</v>
      </c>
      <c r="I48" s="72"/>
      <c r="J48" s="72"/>
      <c r="K48" s="72"/>
      <c r="L48" s="72"/>
      <c r="M48" s="72"/>
      <c r="N48" s="72"/>
      <c r="O48" s="72"/>
      <c r="P48" s="72"/>
      <c r="Q48" s="72"/>
      <c r="R48" s="72"/>
      <c r="S48" s="5" t="s">
        <v>298</v>
      </c>
      <c r="T48" s="5" t="s">
        <v>310</v>
      </c>
      <c r="U48" s="5" t="s">
        <v>315</v>
      </c>
      <c r="V48" s="5" t="s">
        <v>299</v>
      </c>
      <c r="W48" s="72">
        <v>1</v>
      </c>
      <c r="X48" s="72"/>
      <c r="Y48" s="72"/>
      <c r="Z48" s="5"/>
      <c r="AA48" s="5"/>
      <c r="AB48" s="72"/>
      <c r="AC48" s="72"/>
      <c r="AD48" s="72"/>
      <c r="AE48" s="72"/>
      <c r="AF48" s="72">
        <v>1</v>
      </c>
      <c r="AG48" s="72"/>
      <c r="AH48" s="72"/>
      <c r="AI48" s="72"/>
      <c r="AJ48" s="85"/>
      <c r="AK48" s="72">
        <v>0</v>
      </c>
      <c r="AL48" s="84"/>
    </row>
    <row r="49" spans="1:38" s="1" customFormat="1" ht="72" customHeight="1">
      <c r="A49" s="91">
        <v>40</v>
      </c>
      <c r="B49" s="86" t="s">
        <v>322</v>
      </c>
      <c r="C49" s="87">
        <v>44980</v>
      </c>
      <c r="D49" s="72" t="s">
        <v>323</v>
      </c>
      <c r="E49" s="72" t="s">
        <v>289</v>
      </c>
      <c r="F49" s="5" t="s">
        <v>324</v>
      </c>
      <c r="G49" s="72"/>
      <c r="H49" s="72">
        <v>1</v>
      </c>
      <c r="I49" s="72"/>
      <c r="J49" s="72"/>
      <c r="K49" s="72"/>
      <c r="L49" s="72"/>
      <c r="M49" s="72"/>
      <c r="N49" s="72"/>
      <c r="O49" s="72"/>
      <c r="P49" s="72"/>
      <c r="Q49" s="72"/>
      <c r="R49" s="72"/>
      <c r="S49" s="5" t="s">
        <v>325</v>
      </c>
      <c r="T49" s="5" t="s">
        <v>310</v>
      </c>
      <c r="U49" s="5" t="s">
        <v>292</v>
      </c>
      <c r="V49" s="5" t="s">
        <v>299</v>
      </c>
      <c r="W49" s="72">
        <v>1</v>
      </c>
      <c r="X49" s="72"/>
      <c r="Y49" s="72"/>
      <c r="Z49" s="5"/>
      <c r="AA49" s="5"/>
      <c r="AB49" s="72"/>
      <c r="AC49" s="72"/>
      <c r="AD49" s="72"/>
      <c r="AE49" s="72">
        <v>1</v>
      </c>
      <c r="AF49" s="72"/>
      <c r="AG49" s="72">
        <v>1</v>
      </c>
      <c r="AH49" s="72"/>
      <c r="AI49" s="72" t="s">
        <v>326</v>
      </c>
      <c r="AJ49" s="85">
        <v>44985</v>
      </c>
      <c r="AK49" s="72">
        <v>2</v>
      </c>
      <c r="AL49" s="84"/>
    </row>
    <row r="50" spans="1:38" s="1" customFormat="1" ht="72" customHeight="1">
      <c r="A50" s="91"/>
      <c r="B50" s="86"/>
      <c r="C50" s="87"/>
      <c r="D50" s="72"/>
      <c r="E50" s="72"/>
      <c r="F50" s="5"/>
      <c r="G50" s="72"/>
      <c r="H50" s="72"/>
      <c r="I50" s="72"/>
      <c r="J50" s="72"/>
      <c r="K50" s="72"/>
      <c r="L50" s="72"/>
      <c r="M50" s="72"/>
      <c r="N50" s="72"/>
      <c r="O50" s="72"/>
      <c r="P50" s="72"/>
      <c r="Q50" s="72"/>
      <c r="R50" s="72"/>
      <c r="S50" s="5"/>
      <c r="T50" s="72"/>
      <c r="U50" s="5"/>
      <c r="V50" s="5"/>
      <c r="W50" s="72"/>
      <c r="X50" s="72"/>
      <c r="Y50" s="72"/>
      <c r="Z50" s="5"/>
      <c r="AA50" s="5"/>
      <c r="AB50" s="72"/>
      <c r="AC50" s="72"/>
      <c r="AD50" s="72"/>
      <c r="AE50" s="72"/>
      <c r="AF50" s="72"/>
      <c r="AG50" s="72"/>
      <c r="AH50" s="72"/>
      <c r="AI50" s="72"/>
      <c r="AJ50" s="72"/>
      <c r="AK50" s="72"/>
      <c r="AL50" s="84"/>
    </row>
    <row r="51" spans="1:38" s="74" customFormat="1" ht="42.75" customHeight="1">
      <c r="A51" s="84"/>
      <c r="G51" s="75">
        <v>0</v>
      </c>
      <c r="H51" s="75">
        <f>SUM(H10:H50)</f>
        <v>27</v>
      </c>
      <c r="I51" s="75">
        <v>0</v>
      </c>
      <c r="J51" s="75">
        <f>SUM(J10:J50)</f>
        <v>10</v>
      </c>
      <c r="K51" s="75"/>
      <c r="L51" s="75">
        <f>SUM(L10:L50)</f>
        <v>3</v>
      </c>
      <c r="M51" s="75"/>
      <c r="N51" s="75"/>
      <c r="O51" s="75"/>
      <c r="P51" s="75"/>
      <c r="Q51" s="75"/>
      <c r="R51" s="75"/>
      <c r="S51" s="76"/>
      <c r="V51" s="76"/>
      <c r="W51" s="75">
        <f>SUM(W10:W50)</f>
        <v>40</v>
      </c>
      <c r="X51" s="75">
        <f t="shared" ref="X51" si="1">SUM(X10:X24)</f>
        <v>0</v>
      </c>
      <c r="Y51" s="75">
        <f t="shared" ref="Y51" si="2">SUM(Y10:Y24)</f>
        <v>0</v>
      </c>
      <c r="Z51" s="75">
        <f t="shared" ref="Z51" si="3">SUM(Z10:Z24)</f>
        <v>0</v>
      </c>
      <c r="AA51" s="75">
        <f t="shared" ref="AA51" si="4">SUM(AA10:AA24)</f>
        <v>0</v>
      </c>
      <c r="AB51" s="75">
        <f t="shared" ref="AB51:AH51" si="5">SUM(AB10:AB50)</f>
        <v>9</v>
      </c>
      <c r="AC51" s="75">
        <f t="shared" si="5"/>
        <v>0</v>
      </c>
      <c r="AD51" s="75">
        <f t="shared" si="5"/>
        <v>28</v>
      </c>
      <c r="AE51" s="75">
        <f t="shared" si="5"/>
        <v>34</v>
      </c>
      <c r="AF51" s="75">
        <f t="shared" si="5"/>
        <v>6</v>
      </c>
      <c r="AG51" s="75">
        <f t="shared" si="5"/>
        <v>29</v>
      </c>
      <c r="AH51" s="75">
        <f t="shared" si="5"/>
        <v>5</v>
      </c>
      <c r="AK51" s="77" t="s">
        <v>328</v>
      </c>
    </row>
    <row r="52" spans="1:38" ht="39" customHeight="1">
      <c r="A52" s="84"/>
      <c r="B52"/>
      <c r="C52"/>
      <c r="D52" s="135" t="s">
        <v>95</v>
      </c>
      <c r="E52" s="159"/>
      <c r="F52" s="136"/>
    </row>
    <row r="53" spans="1:38" ht="39" customHeight="1">
      <c r="A53" s="84"/>
      <c r="B53"/>
      <c r="C53"/>
      <c r="D53" s="135" t="s">
        <v>0</v>
      </c>
      <c r="E53" s="136"/>
      <c r="F53" s="79">
        <v>40</v>
      </c>
    </row>
    <row r="54" spans="1:38" ht="39" customHeight="1">
      <c r="A54" s="84"/>
      <c r="B54"/>
      <c r="C54"/>
      <c r="D54" s="135" t="s">
        <v>96</v>
      </c>
      <c r="E54" s="136"/>
      <c r="F54" s="70">
        <v>28</v>
      </c>
    </row>
    <row r="55" spans="1:38" ht="39" customHeight="1">
      <c r="B55"/>
      <c r="C55"/>
      <c r="D55" s="133" t="s">
        <v>97</v>
      </c>
      <c r="E55" s="133"/>
      <c r="F55" s="70">
        <v>5</v>
      </c>
    </row>
    <row r="56" spans="1:38" ht="39" customHeight="1">
      <c r="B56"/>
      <c r="C56"/>
      <c r="D56" s="133" t="s">
        <v>98</v>
      </c>
      <c r="E56" s="133"/>
      <c r="F56" s="78" t="s">
        <v>328</v>
      </c>
    </row>
    <row r="57" spans="1:38" ht="39" customHeight="1">
      <c r="B57"/>
      <c r="C57"/>
      <c r="D57" s="133" t="s">
        <v>99</v>
      </c>
      <c r="E57" s="133"/>
      <c r="F57" s="70">
        <v>27</v>
      </c>
    </row>
    <row r="58" spans="1:38" ht="39" customHeight="1">
      <c r="B58"/>
      <c r="C58"/>
      <c r="D58" s="133" t="s">
        <v>329</v>
      </c>
      <c r="E58" s="133"/>
      <c r="F58" s="70">
        <v>3</v>
      </c>
    </row>
    <row r="59" spans="1:38" ht="39" customHeight="1">
      <c r="B59"/>
      <c r="C59"/>
      <c r="D59" s="133" t="s">
        <v>100</v>
      </c>
      <c r="E59" s="133"/>
      <c r="F59" s="70">
        <v>10</v>
      </c>
    </row>
    <row r="60" spans="1:38" ht="33.75" customHeight="1">
      <c r="B60"/>
      <c r="C60"/>
      <c r="D60" s="133" t="s">
        <v>101</v>
      </c>
      <c r="E60" s="133"/>
      <c r="F60" s="70">
        <v>9</v>
      </c>
    </row>
    <row r="61" spans="1:38" ht="39" customHeight="1">
      <c r="B61"/>
      <c r="C61"/>
      <c r="D61" s="133" t="s">
        <v>102</v>
      </c>
      <c r="E61" s="133"/>
      <c r="F61" s="70">
        <v>28</v>
      </c>
    </row>
    <row r="62" spans="1:38" ht="39" customHeight="1">
      <c r="B62"/>
      <c r="C62"/>
      <c r="D62" s="134"/>
      <c r="E62" s="134"/>
      <c r="F62" s="73"/>
    </row>
    <row r="65" spans="1:3">
      <c r="B65"/>
      <c r="C65"/>
    </row>
    <row r="66" spans="1:3">
      <c r="B66"/>
      <c r="C66"/>
    </row>
    <row r="67" spans="1:3">
      <c r="B67"/>
      <c r="C67"/>
    </row>
    <row r="68" spans="1:3">
      <c r="B68"/>
      <c r="C68"/>
    </row>
    <row r="69" spans="1:3">
      <c r="B69"/>
      <c r="C69"/>
    </row>
    <row r="70" spans="1:3">
      <c r="B70"/>
      <c r="C70"/>
    </row>
    <row r="71" spans="1:3">
      <c r="B71"/>
      <c r="C71"/>
    </row>
    <row r="72" spans="1:3">
      <c r="B72"/>
      <c r="C72"/>
    </row>
    <row r="73" spans="1:3">
      <c r="B73"/>
      <c r="C73"/>
    </row>
    <row r="74" spans="1:3">
      <c r="A74" s="4">
        <v>11</v>
      </c>
      <c r="B74"/>
      <c r="C74"/>
    </row>
    <row r="75" spans="1:3">
      <c r="B75"/>
      <c r="C75"/>
    </row>
    <row r="76" spans="1:3">
      <c r="B76"/>
      <c r="C76"/>
    </row>
    <row r="77" spans="1:3">
      <c r="B77"/>
      <c r="C77"/>
    </row>
    <row r="78" spans="1:3">
      <c r="B78"/>
      <c r="C78"/>
    </row>
    <row r="79" spans="1:3">
      <c r="B79"/>
      <c r="C79"/>
    </row>
    <row r="80" spans="1:3">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row r="324" spans="2:3">
      <c r="B324"/>
      <c r="C324"/>
    </row>
    <row r="325" spans="2:3">
      <c r="B325"/>
      <c r="C325"/>
    </row>
    <row r="326" spans="2:3">
      <c r="B326"/>
      <c r="C326"/>
    </row>
    <row r="327" spans="2:3">
      <c r="B327"/>
      <c r="C327"/>
    </row>
    <row r="328" spans="2:3">
      <c r="B328"/>
      <c r="C328"/>
    </row>
    <row r="329" spans="2:3">
      <c r="B329"/>
      <c r="C329"/>
    </row>
    <row r="330" spans="2:3">
      <c r="B330"/>
      <c r="C330"/>
    </row>
    <row r="331" spans="2:3">
      <c r="B331"/>
      <c r="C331"/>
    </row>
    <row r="332" spans="2:3">
      <c r="B332"/>
      <c r="C332"/>
    </row>
    <row r="333" spans="2:3">
      <c r="B333"/>
      <c r="C333"/>
    </row>
    <row r="334" spans="2:3">
      <c r="B334"/>
      <c r="C334"/>
    </row>
    <row r="335" spans="2:3">
      <c r="B335"/>
      <c r="C335"/>
    </row>
    <row r="336" spans="2:3">
      <c r="B336"/>
      <c r="C336"/>
    </row>
    <row r="337" spans="2:3">
      <c r="B337"/>
      <c r="C337"/>
    </row>
    <row r="338" spans="2:3">
      <c r="B338"/>
      <c r="C338"/>
    </row>
    <row r="339" spans="2:3">
      <c r="B339"/>
      <c r="C339"/>
    </row>
    <row r="340" spans="2:3">
      <c r="B340"/>
      <c r="C340"/>
    </row>
    <row r="341" spans="2:3">
      <c r="B341"/>
      <c r="C341"/>
    </row>
    <row r="342" spans="2:3">
      <c r="B342"/>
      <c r="C342"/>
    </row>
    <row r="343" spans="2:3">
      <c r="B343"/>
      <c r="C343"/>
    </row>
    <row r="344" spans="2:3">
      <c r="B344"/>
      <c r="C344"/>
    </row>
    <row r="345" spans="2:3">
      <c r="B345"/>
      <c r="C345"/>
    </row>
    <row r="346" spans="2:3">
      <c r="B346"/>
      <c r="C346"/>
    </row>
    <row r="347" spans="2:3">
      <c r="B347"/>
      <c r="C347"/>
    </row>
    <row r="348" spans="2:3">
      <c r="B348"/>
      <c r="C348"/>
    </row>
    <row r="349" spans="2:3">
      <c r="B349"/>
      <c r="C349"/>
    </row>
    <row r="350" spans="2:3">
      <c r="B350"/>
      <c r="C350"/>
    </row>
    <row r="351" spans="2:3">
      <c r="B351"/>
      <c r="C351"/>
    </row>
    <row r="352" spans="2:3">
      <c r="B352"/>
      <c r="C352"/>
    </row>
    <row r="353" spans="2:3">
      <c r="B353"/>
      <c r="C353"/>
    </row>
    <row r="354" spans="2:3">
      <c r="B354"/>
      <c r="C354"/>
    </row>
    <row r="355" spans="2:3">
      <c r="B355"/>
      <c r="C355"/>
    </row>
    <row r="356" spans="2:3">
      <c r="B356"/>
      <c r="C356"/>
    </row>
    <row r="357" spans="2:3">
      <c r="B357"/>
      <c r="C357"/>
    </row>
    <row r="358" spans="2:3">
      <c r="B358"/>
      <c r="C358"/>
    </row>
    <row r="359" spans="2:3">
      <c r="B359"/>
      <c r="C359"/>
    </row>
    <row r="360" spans="2:3">
      <c r="B360"/>
      <c r="C360"/>
    </row>
    <row r="361" spans="2:3">
      <c r="B361"/>
      <c r="C361"/>
    </row>
    <row r="362" spans="2:3">
      <c r="B362"/>
      <c r="C362"/>
    </row>
    <row r="363" spans="2:3">
      <c r="B363"/>
      <c r="C363"/>
    </row>
    <row r="364" spans="2:3">
      <c r="B364"/>
      <c r="C364"/>
    </row>
    <row r="365" spans="2:3">
      <c r="B365"/>
      <c r="C365"/>
    </row>
    <row r="366" spans="2:3">
      <c r="B366"/>
      <c r="C366"/>
    </row>
    <row r="367" spans="2:3">
      <c r="B367"/>
      <c r="C367"/>
    </row>
    <row r="368" spans="2:3">
      <c r="B368"/>
      <c r="C368"/>
    </row>
    <row r="369" spans="2:3">
      <c r="B369"/>
      <c r="C369"/>
    </row>
    <row r="370" spans="2:3">
      <c r="B370"/>
      <c r="C370"/>
    </row>
    <row r="371" spans="2:3">
      <c r="B371"/>
      <c r="C371"/>
    </row>
    <row r="372" spans="2:3">
      <c r="B372"/>
      <c r="C372"/>
    </row>
    <row r="373" spans="2:3">
      <c r="B373"/>
      <c r="C373"/>
    </row>
    <row r="374" spans="2:3">
      <c r="B374"/>
      <c r="C374"/>
    </row>
    <row r="375" spans="2:3">
      <c r="B375"/>
      <c r="C375"/>
    </row>
    <row r="376" spans="2:3">
      <c r="B376"/>
      <c r="C376"/>
    </row>
    <row r="377" spans="2:3">
      <c r="B377"/>
      <c r="C377"/>
    </row>
    <row r="378" spans="2:3">
      <c r="B378"/>
      <c r="C378"/>
    </row>
    <row r="379" spans="2:3">
      <c r="B379"/>
      <c r="C379"/>
    </row>
    <row r="380" spans="2:3">
      <c r="B380"/>
      <c r="C380"/>
    </row>
    <row r="381" spans="2:3">
      <c r="B381"/>
      <c r="C381"/>
    </row>
    <row r="382" spans="2:3">
      <c r="B382"/>
      <c r="C382"/>
    </row>
    <row r="383" spans="2:3">
      <c r="B383"/>
      <c r="C383"/>
    </row>
    <row r="384" spans="2:3">
      <c r="B384"/>
      <c r="C384"/>
    </row>
    <row r="385" spans="2:3">
      <c r="B385"/>
      <c r="C385"/>
    </row>
    <row r="386" spans="2:3">
      <c r="B386"/>
      <c r="C386"/>
    </row>
    <row r="387" spans="2:3">
      <c r="B387"/>
      <c r="C387"/>
    </row>
    <row r="388" spans="2:3">
      <c r="B388"/>
      <c r="C388"/>
    </row>
    <row r="389" spans="2:3">
      <c r="B389"/>
      <c r="C389"/>
    </row>
    <row r="390" spans="2:3">
      <c r="B390"/>
      <c r="C390"/>
    </row>
    <row r="391" spans="2:3">
      <c r="B391"/>
      <c r="C391"/>
    </row>
    <row r="392" spans="2:3">
      <c r="B392"/>
      <c r="C392"/>
    </row>
    <row r="393" spans="2:3">
      <c r="B393"/>
      <c r="C393"/>
    </row>
    <row r="394" spans="2:3">
      <c r="B394"/>
      <c r="C394"/>
    </row>
    <row r="395" spans="2:3">
      <c r="B395"/>
      <c r="C395"/>
    </row>
    <row r="396" spans="2:3">
      <c r="B396"/>
      <c r="C396"/>
    </row>
    <row r="397" spans="2:3">
      <c r="B397"/>
      <c r="C397"/>
    </row>
    <row r="398" spans="2:3">
      <c r="B398"/>
      <c r="C398"/>
    </row>
    <row r="399" spans="2:3">
      <c r="B399"/>
      <c r="C399"/>
    </row>
    <row r="400" spans="2:3">
      <c r="B400"/>
      <c r="C400"/>
    </row>
    <row r="401" spans="2:3">
      <c r="B401"/>
      <c r="C401"/>
    </row>
    <row r="402" spans="2:3">
      <c r="B402"/>
      <c r="C402"/>
    </row>
    <row r="403" spans="2:3">
      <c r="B403"/>
      <c r="C403"/>
    </row>
    <row r="404" spans="2:3">
      <c r="B404"/>
      <c r="C404"/>
    </row>
    <row r="405" spans="2:3">
      <c r="B405"/>
      <c r="C405"/>
    </row>
    <row r="406" spans="2:3">
      <c r="B406"/>
      <c r="C406"/>
    </row>
    <row r="407" spans="2:3">
      <c r="B407"/>
      <c r="C407"/>
    </row>
    <row r="408" spans="2:3">
      <c r="B408"/>
      <c r="C408"/>
    </row>
    <row r="409" spans="2:3">
      <c r="B409"/>
      <c r="C409"/>
    </row>
    <row r="410" spans="2:3">
      <c r="B410"/>
      <c r="C410"/>
    </row>
    <row r="411" spans="2:3">
      <c r="B411"/>
      <c r="C411"/>
    </row>
    <row r="412" spans="2:3">
      <c r="B412"/>
      <c r="C412"/>
    </row>
    <row r="413" spans="2:3">
      <c r="B413"/>
      <c r="C413"/>
    </row>
    <row r="414" spans="2:3">
      <c r="B414"/>
      <c r="C414"/>
    </row>
    <row r="415" spans="2:3">
      <c r="B415"/>
      <c r="C415"/>
    </row>
    <row r="416" spans="2:3">
      <c r="B416"/>
      <c r="C416"/>
    </row>
    <row r="417" spans="2:3">
      <c r="B417"/>
      <c r="C417"/>
    </row>
    <row r="418" spans="2:3">
      <c r="B418"/>
      <c r="C418"/>
    </row>
    <row r="419" spans="2:3">
      <c r="B419"/>
      <c r="C419"/>
    </row>
    <row r="420" spans="2:3">
      <c r="B420"/>
      <c r="C420"/>
    </row>
    <row r="421" spans="2:3">
      <c r="B421"/>
      <c r="C421"/>
    </row>
    <row r="422" spans="2:3">
      <c r="B422"/>
      <c r="C422"/>
    </row>
    <row r="423" spans="2:3">
      <c r="B423"/>
      <c r="C423"/>
    </row>
    <row r="424" spans="2:3">
      <c r="B424"/>
      <c r="C424"/>
    </row>
    <row r="425" spans="2:3">
      <c r="B425"/>
      <c r="C425"/>
    </row>
    <row r="426" spans="2:3">
      <c r="B426"/>
      <c r="C426"/>
    </row>
    <row r="427" spans="2:3">
      <c r="B427"/>
      <c r="C427"/>
    </row>
    <row r="428" spans="2:3">
      <c r="B428"/>
      <c r="C428"/>
    </row>
    <row r="429" spans="2:3">
      <c r="B429"/>
      <c r="C429"/>
    </row>
    <row r="430" spans="2:3">
      <c r="B430"/>
      <c r="C430"/>
    </row>
    <row r="431" spans="2:3">
      <c r="B431"/>
      <c r="C431"/>
    </row>
    <row r="432" spans="2:3">
      <c r="B432"/>
      <c r="C432"/>
    </row>
    <row r="433" spans="2:3">
      <c r="B433"/>
      <c r="C433"/>
    </row>
    <row r="434" spans="2:3">
      <c r="B434"/>
      <c r="C434"/>
    </row>
    <row r="435" spans="2:3">
      <c r="B435"/>
      <c r="C435"/>
    </row>
    <row r="436" spans="2:3">
      <c r="B436"/>
      <c r="C436"/>
    </row>
    <row r="437" spans="2:3">
      <c r="B437"/>
      <c r="C437"/>
    </row>
    <row r="438" spans="2:3">
      <c r="B438"/>
      <c r="C438"/>
    </row>
  </sheetData>
  <sortState xmlns:xlrd2="http://schemas.microsoft.com/office/spreadsheetml/2017/richdata2" ref="A10:AK51">
    <sortCondition ref="A10"/>
  </sortState>
  <mergeCells count="65">
    <mergeCell ref="B1:C4"/>
    <mergeCell ref="D1:AI2"/>
    <mergeCell ref="AJ1:AK1"/>
    <mergeCell ref="AJ2:AK2"/>
    <mergeCell ref="D3:AI4"/>
    <mergeCell ref="AJ3:AK3"/>
    <mergeCell ref="AJ4:AK4"/>
    <mergeCell ref="S5:S8"/>
    <mergeCell ref="K6:K8"/>
    <mergeCell ref="L6:L8"/>
    <mergeCell ref="M6:N6"/>
    <mergeCell ref="O6:P6"/>
    <mergeCell ref="Q6:R6"/>
    <mergeCell ref="P7:P8"/>
    <mergeCell ref="N7:N8"/>
    <mergeCell ref="O7:O8"/>
    <mergeCell ref="W6:W8"/>
    <mergeCell ref="X6:X8"/>
    <mergeCell ref="Y6:Y8"/>
    <mergeCell ref="Z6:Z8"/>
    <mergeCell ref="T5:T8"/>
    <mergeCell ref="U5:U8"/>
    <mergeCell ref="V5:V8"/>
    <mergeCell ref="W5:AD5"/>
    <mergeCell ref="AB6:AD6"/>
    <mergeCell ref="AB7:AB8"/>
    <mergeCell ref="AC7:AC8"/>
    <mergeCell ref="AD7:AD8"/>
    <mergeCell ref="J6:J8"/>
    <mergeCell ref="D5:F5"/>
    <mergeCell ref="D52:F52"/>
    <mergeCell ref="M7:M8"/>
    <mergeCell ref="G5:L5"/>
    <mergeCell ref="M5:R5"/>
    <mergeCell ref="D6:D8"/>
    <mergeCell ref="E6:E8"/>
    <mergeCell ref="F6:F8"/>
    <mergeCell ref="G6:G8"/>
    <mergeCell ref="H6:H8"/>
    <mergeCell ref="AE7:AE8"/>
    <mergeCell ref="AF7:AF8"/>
    <mergeCell ref="AG7:AG8"/>
    <mergeCell ref="AH7:AH8"/>
    <mergeCell ref="B9:AK9"/>
    <mergeCell ref="Q7:Q8"/>
    <mergeCell ref="R7:R8"/>
    <mergeCell ref="AA6:AA8"/>
    <mergeCell ref="AI5:AI8"/>
    <mergeCell ref="AJ5:AJ8"/>
    <mergeCell ref="AK5:AK8"/>
    <mergeCell ref="AE5:AF6"/>
    <mergeCell ref="AG5:AH6"/>
    <mergeCell ref="B5:B8"/>
    <mergeCell ref="C5:C8"/>
    <mergeCell ref="I6:I8"/>
    <mergeCell ref="D60:E60"/>
    <mergeCell ref="D61:E61"/>
    <mergeCell ref="D62:E62"/>
    <mergeCell ref="D53:E53"/>
    <mergeCell ref="D54:E54"/>
    <mergeCell ref="D55:E55"/>
    <mergeCell ref="D56:E56"/>
    <mergeCell ref="D57:E57"/>
    <mergeCell ref="D59:E59"/>
    <mergeCell ref="D58:E58"/>
  </mergeCells>
  <hyperlinks>
    <hyperlink ref="D30" r:id="rId1" xr:uid="{98D8DA87-2126-4A8F-A443-292E7BAEF3BD}"/>
    <hyperlink ref="E30" r:id="rId2" xr:uid="{CE952B62-3E9C-46E9-A345-37C6A60E8A10}"/>
    <hyperlink ref="D36" r:id="rId3" xr:uid="{FE299845-0413-4132-BC64-282F2616C728}"/>
    <hyperlink ref="E36" r:id="rId4" xr:uid="{F75BDD36-FF56-408A-949F-D703B716C73E}"/>
    <hyperlink ref="D40" r:id="rId5" xr:uid="{D7627C14-DB2D-4367-85C3-BC9946864A5A}"/>
  </hyperlinks>
  <printOptions horizontalCentered="1"/>
  <pageMargins left="0.23622047244094491" right="0.23622047244094491" top="0.74803149606299213" bottom="0.74803149606299213" header="0.31496062992125984" footer="0.31496062992125984"/>
  <pageSetup scale="22" fitToHeight="0"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G60"/>
  <sheetViews>
    <sheetView zoomScale="85" zoomScaleNormal="85" workbookViewId="0">
      <selection activeCell="K21" sqref="K21"/>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8" t="s">
        <v>51</v>
      </c>
      <c r="E7" s="9" t="s">
        <v>52</v>
      </c>
      <c r="F7" s="9" t="s">
        <v>53</v>
      </c>
    </row>
    <row r="8" spans="4:6" ht="15" thickBot="1">
      <c r="D8" s="10" t="s">
        <v>26</v>
      </c>
      <c r="E8" s="11">
        <v>27</v>
      </c>
      <c r="F8" s="12">
        <f>E8/E11</f>
        <v>0.67500000000000004</v>
      </c>
    </row>
    <row r="9" spans="4:6" ht="15" thickBot="1">
      <c r="D9" s="10" t="s">
        <v>24</v>
      </c>
      <c r="E9" s="11">
        <v>10</v>
      </c>
      <c r="F9" s="12">
        <f>E9/E11</f>
        <v>0.25</v>
      </c>
    </row>
    <row r="10" spans="4:6" ht="15" thickBot="1">
      <c r="D10" s="10" t="s">
        <v>54</v>
      </c>
      <c r="E10" s="11">
        <v>3</v>
      </c>
      <c r="F10" s="12">
        <f>E10/E11</f>
        <v>7.4999999999999997E-2</v>
      </c>
    </row>
    <row r="11" spans="4:6" ht="15" thickBot="1">
      <c r="D11" s="10" t="s">
        <v>55</v>
      </c>
      <c r="E11" s="11">
        <f>SUM(E8:E10)</f>
        <v>40</v>
      </c>
      <c r="F11" s="13">
        <f>SUM(F8:F10)</f>
        <v>1</v>
      </c>
    </row>
    <row r="16" spans="4:6" ht="15" thickBot="1"/>
    <row r="17" spans="4:6" ht="15" thickBot="1">
      <c r="D17" s="14" t="s">
        <v>56</v>
      </c>
      <c r="E17" s="15" t="s">
        <v>52</v>
      </c>
      <c r="F17" s="15" t="s">
        <v>53</v>
      </c>
    </row>
    <row r="18" spans="4:6" ht="15" thickBot="1">
      <c r="D18" s="10" t="s">
        <v>58</v>
      </c>
      <c r="E18" s="11">
        <v>9</v>
      </c>
      <c r="F18" s="12">
        <f>E18/E20</f>
        <v>0.24324324324324326</v>
      </c>
    </row>
    <row r="19" spans="4:6" ht="15" thickBot="1">
      <c r="D19" s="10" t="s">
        <v>59</v>
      </c>
      <c r="E19" s="11">
        <v>28</v>
      </c>
      <c r="F19" s="12">
        <f>E19/E20</f>
        <v>0.7567567567567568</v>
      </c>
    </row>
    <row r="20" spans="4:6" ht="15" thickBot="1">
      <c r="D20" s="10" t="s">
        <v>55</v>
      </c>
      <c r="E20" s="11">
        <f>SUM(E18:E19)</f>
        <v>37</v>
      </c>
      <c r="F20" s="13">
        <v>1</v>
      </c>
    </row>
    <row r="21" spans="4:6">
      <c r="D21" s="203"/>
      <c r="E21" s="203"/>
      <c r="F21" s="203"/>
    </row>
    <row r="22" spans="4:6">
      <c r="D22" s="64"/>
      <c r="E22" s="64"/>
      <c r="F22" s="64"/>
    </row>
    <row r="23" spans="4:6">
      <c r="D23" s="65"/>
      <c r="E23" s="66"/>
      <c r="F23" s="67"/>
    </row>
    <row r="24" spans="4:6">
      <c r="D24" s="65"/>
      <c r="E24" s="66"/>
      <c r="F24" s="66"/>
    </row>
    <row r="25" spans="4:6">
      <c r="D25" s="66"/>
      <c r="E25" s="66"/>
      <c r="F25" s="67"/>
    </row>
    <row r="28" spans="4:6">
      <c r="D28" s="64"/>
      <c r="E28" s="64"/>
      <c r="F28" s="64"/>
    </row>
    <row r="29" spans="4:6">
      <c r="D29" s="68"/>
      <c r="E29" s="66"/>
      <c r="F29" s="69"/>
    </row>
    <row r="30" spans="4:6">
      <c r="D30" s="68"/>
      <c r="E30" s="66"/>
      <c r="F30" s="69"/>
    </row>
    <row r="31" spans="4:6">
      <c r="D31" s="68"/>
      <c r="E31" s="66"/>
      <c r="F31" s="69"/>
    </row>
    <row r="34" spans="4:7" ht="15" thickBot="1"/>
    <row r="35" spans="4:7" ht="15" thickBot="1">
      <c r="D35" s="17"/>
      <c r="E35" s="15"/>
      <c r="F35" s="15"/>
      <c r="G35" s="15"/>
    </row>
    <row r="36" spans="4:7" ht="51" customHeight="1" thickBot="1">
      <c r="D36" s="18"/>
      <c r="E36" s="19"/>
      <c r="F36" s="11"/>
      <c r="G36" s="12"/>
    </row>
    <row r="37" spans="4:7" ht="15" thickBot="1">
      <c r="D37" s="20"/>
      <c r="E37" s="19"/>
      <c r="F37" s="11"/>
      <c r="G37" s="12"/>
    </row>
    <row r="38" spans="4:7" ht="15" thickBot="1">
      <c r="D38" s="18"/>
      <c r="E38" s="19"/>
      <c r="F38" s="11"/>
      <c r="G38" s="12"/>
    </row>
    <row r="39" spans="4:7" ht="15" thickBot="1">
      <c r="D39" s="18"/>
      <c r="E39" s="19"/>
      <c r="F39" s="11"/>
      <c r="G39" s="12"/>
    </row>
    <row r="40" spans="4:7" ht="15" thickBot="1">
      <c r="D40" s="10"/>
      <c r="E40" s="21"/>
      <c r="F40" s="11"/>
      <c r="G40" s="13"/>
    </row>
    <row r="48" spans="4:7" ht="15" thickBot="1"/>
    <row r="49" spans="4:6" ht="15" thickBot="1">
      <c r="D49" s="8" t="s">
        <v>51</v>
      </c>
      <c r="E49" s="9" t="s">
        <v>52</v>
      </c>
      <c r="F49" s="9" t="s">
        <v>53</v>
      </c>
    </row>
    <row r="50" spans="4:6" ht="15" thickBot="1">
      <c r="D50" s="10" t="s">
        <v>26</v>
      </c>
      <c r="E50" s="11">
        <v>0</v>
      </c>
      <c r="F50" s="22">
        <f>E50/E53</f>
        <v>0</v>
      </c>
    </row>
    <row r="51" spans="4:6" ht="15" thickBot="1">
      <c r="D51" s="10" t="s">
        <v>24</v>
      </c>
      <c r="E51" s="11">
        <v>9</v>
      </c>
      <c r="F51" s="22">
        <f>E51/E53</f>
        <v>0.375</v>
      </c>
    </row>
    <row r="52" spans="4:6" ht="15" thickBot="1">
      <c r="D52" s="10" t="s">
        <v>54</v>
      </c>
      <c r="E52" s="11">
        <v>15</v>
      </c>
      <c r="F52" s="22">
        <f>E52/E53</f>
        <v>0.625</v>
      </c>
    </row>
    <row r="53" spans="4:6" ht="15" thickBot="1">
      <c r="D53" s="10" t="s">
        <v>55</v>
      </c>
      <c r="E53" s="11">
        <f>SUM(E50:E52)</f>
        <v>24</v>
      </c>
      <c r="F53" s="23">
        <f>SUM(F50:F52)</f>
        <v>1</v>
      </c>
    </row>
    <row r="56" spans="4:6" ht="15" thickBot="1"/>
    <row r="57" spans="4:6" ht="15" thickBot="1">
      <c r="D57" s="14" t="s">
        <v>56</v>
      </c>
      <c r="E57" s="15" t="s">
        <v>52</v>
      </c>
      <c r="F57" s="15" t="s">
        <v>53</v>
      </c>
    </row>
    <row r="58" spans="4:6" ht="15" thickBot="1">
      <c r="D58" s="10" t="s">
        <v>58</v>
      </c>
      <c r="E58" s="11">
        <v>0</v>
      </c>
      <c r="F58" s="16" t="e">
        <f>E58/E60</f>
        <v>#DIV/0!</v>
      </c>
    </row>
    <row r="59" spans="4:6" ht="15" thickBot="1">
      <c r="D59" s="10" t="s">
        <v>59</v>
      </c>
      <c r="E59" s="11">
        <v>0</v>
      </c>
      <c r="F59" s="16" t="e">
        <f>E59/E60</f>
        <v>#DIV/0!</v>
      </c>
    </row>
    <row r="60" spans="4:6" ht="15" thickBot="1">
      <c r="D60" s="10" t="s">
        <v>55</v>
      </c>
      <c r="E60" s="11">
        <v>0</v>
      </c>
      <c r="F60" s="16"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Consolidado</vt:lpstr>
      <vt:lpstr>PET FEBRE</vt:lpstr>
      <vt:lpstr>GRAFICOS (3)</vt:lpstr>
      <vt:lpstr>'PET FEBRE'!Área_de_impresión</vt:lpstr>
      <vt:lpstr>'PET FEBRE'!INSTALACION</vt:lpstr>
      <vt:lpstr>'PET FEBRE'!PRESTACION</vt:lpstr>
      <vt:lpstr>'PET FEBRE'!Títulos_a_imprimir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dcterms:created xsi:type="dcterms:W3CDTF">2022-03-31T22:05:39Z</dcterms:created>
  <dcterms:modified xsi:type="dcterms:W3CDTF">2023-03-08T21:51:37Z</dcterms:modified>
</cp:coreProperties>
</file>